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15" windowHeight="9135" tabRatio="801" activeTab="2"/>
  </bookViews>
  <sheets>
    <sheet name="（法適用企業・収益的収支）" sheetId="1" r:id="rId1"/>
    <sheet name="（法適用企業・資本的収支）" sheetId="2" r:id="rId2"/>
    <sheet name="投資・財政計画（説明）" sheetId="3" r:id="rId3"/>
  </sheets>
  <definedNames>
    <definedName name="_xlnm.Print_Area" localSheetId="1">'（法適用企業・資本的収支）'!$A$1:$T$45</definedName>
    <definedName name="_xlnm.Print_Area" localSheetId="0">'（法適用企業・収益的収支）'!$A$1:$U$51</definedName>
    <definedName name="_xlnm.Print_Titles" localSheetId="1">'（法適用企業・資本的収支）'!$A:$H</definedName>
    <definedName name="_xlnm.Print_Titles" localSheetId="0">'（法適用企業・収益的収支）'!$A:$I</definedName>
  </definedNames>
  <calcPr fullCalcOnLoad="1"/>
</workbook>
</file>

<file path=xl/sharedStrings.xml><?xml version="1.0" encoding="utf-8"?>
<sst xmlns="http://schemas.openxmlformats.org/spreadsheetml/2006/main" count="218" uniqueCount="165">
  <si>
    <t>収益的収支</t>
  </si>
  <si>
    <t>営業収益</t>
  </si>
  <si>
    <t>(2)</t>
  </si>
  <si>
    <t>(3)</t>
  </si>
  <si>
    <t>受託工事収益</t>
  </si>
  <si>
    <t>その他</t>
  </si>
  <si>
    <t>営業外収益</t>
  </si>
  <si>
    <t>料金収入</t>
  </si>
  <si>
    <t>補助金</t>
  </si>
  <si>
    <t>その他補助金</t>
  </si>
  <si>
    <t>収入計</t>
  </si>
  <si>
    <t>営業費用</t>
  </si>
  <si>
    <t>１．</t>
  </si>
  <si>
    <t>(A)</t>
  </si>
  <si>
    <t>(1)</t>
  </si>
  <si>
    <t>(B)</t>
  </si>
  <si>
    <t>２．</t>
  </si>
  <si>
    <t>職員給与費</t>
  </si>
  <si>
    <t>基本給</t>
  </si>
  <si>
    <t>経費</t>
  </si>
  <si>
    <t>動力費</t>
  </si>
  <si>
    <t>修繕費</t>
  </si>
  <si>
    <t>材料費</t>
  </si>
  <si>
    <t>減価償却費</t>
  </si>
  <si>
    <t>営業外費用</t>
  </si>
  <si>
    <t>支払利息</t>
  </si>
  <si>
    <t>支出計</t>
  </si>
  <si>
    <t>経常損益</t>
  </si>
  <si>
    <t>特別損益</t>
  </si>
  <si>
    <t>特別利益</t>
  </si>
  <si>
    <t>特別損失</t>
  </si>
  <si>
    <t>当年度純利益（又は純損失）</t>
  </si>
  <si>
    <t>繰越利益剰余金又は累積欠損金</t>
  </si>
  <si>
    <t>流動資産</t>
  </si>
  <si>
    <t>うち一時借入金</t>
  </si>
  <si>
    <t>うち未収金</t>
  </si>
  <si>
    <t>流動負債</t>
  </si>
  <si>
    <t>うち未払金</t>
  </si>
  <si>
    <t>累積欠損金比率（</t>
  </si>
  <si>
    <t>区　　　　　　分</t>
  </si>
  <si>
    <t>年　　　　　　度</t>
  </si>
  <si>
    <t>決算
見込</t>
  </si>
  <si>
    <t>収益的収入</t>
  </si>
  <si>
    <t>収益的支出</t>
  </si>
  <si>
    <t>（単位：千円，％）</t>
  </si>
  <si>
    <t>（単位：千円）</t>
  </si>
  <si>
    <t>年　　　　　度</t>
  </si>
  <si>
    <t>区　　　　　分</t>
  </si>
  <si>
    <t>資本的収支</t>
  </si>
  <si>
    <t>資本的収入</t>
  </si>
  <si>
    <t>企業債</t>
  </si>
  <si>
    <t>２．</t>
  </si>
  <si>
    <t>他会計出資金</t>
  </si>
  <si>
    <t>３．</t>
  </si>
  <si>
    <t>他会計補助金</t>
  </si>
  <si>
    <t>４．</t>
  </si>
  <si>
    <t>他会計負担金</t>
  </si>
  <si>
    <t>５．</t>
  </si>
  <si>
    <t>他会計借入金</t>
  </si>
  <si>
    <t>６．</t>
  </si>
  <si>
    <t>国（都道府県）補助金</t>
  </si>
  <si>
    <t>７．</t>
  </si>
  <si>
    <t>固定資産売却代金</t>
  </si>
  <si>
    <t>工事負担金</t>
  </si>
  <si>
    <t>計</t>
  </si>
  <si>
    <t>純計</t>
  </si>
  <si>
    <t>資本的支出</t>
  </si>
  <si>
    <t>建設改良費</t>
  </si>
  <si>
    <t>うち職員給与費</t>
  </si>
  <si>
    <t>企業債償還金</t>
  </si>
  <si>
    <t>他会計長期借入返還金</t>
  </si>
  <si>
    <t>他会計への支出金</t>
  </si>
  <si>
    <t>損益勘定留保資金</t>
  </si>
  <si>
    <t>利益剰余金処分額</t>
  </si>
  <si>
    <t>繰越工事資金</t>
  </si>
  <si>
    <t>収益的収支分</t>
  </si>
  <si>
    <t>うち基準内繰入金</t>
  </si>
  <si>
    <t>うち基準外繰入金</t>
  </si>
  <si>
    <t>資本的収支分</t>
  </si>
  <si>
    <t>４．</t>
  </si>
  <si>
    <t>５．</t>
  </si>
  <si>
    <t>(A)-(B)</t>
  </si>
  <si>
    <t>営業収益－受託工事収益</t>
  </si>
  <si>
    <t>(F)</t>
  </si>
  <si>
    <t>８．</t>
  </si>
  <si>
    <t>９．</t>
  </si>
  <si>
    <t>３．</t>
  </si>
  <si>
    <t>○他会計繰入金</t>
  </si>
  <si>
    <t>他会計補助金</t>
  </si>
  <si>
    <t>健全化法施行規則第６条に規定する
解消可能資金不足額</t>
  </si>
  <si>
    <t>健全化法施行令第17条により算定した
事業の規模</t>
  </si>
  <si>
    <t>健全化法第22条により算定した
資金不足比率</t>
  </si>
  <si>
    <t>(B)</t>
  </si>
  <si>
    <t>２．</t>
  </si>
  <si>
    <t>(1)</t>
  </si>
  <si>
    <t>(2)</t>
  </si>
  <si>
    <t>(C)</t>
  </si>
  <si>
    <t>(D)</t>
  </si>
  <si>
    <t>(C)-(D)</t>
  </si>
  <si>
    <t>(E)</t>
  </si>
  <si>
    <t>(F)</t>
  </si>
  <si>
    <t>(G)</t>
  </si>
  <si>
    <t>(F)-(G)</t>
  </si>
  <si>
    <t>(H)</t>
  </si>
  <si>
    <t>(E)+(H)</t>
  </si>
  <si>
    <t>(I)</t>
  </si>
  <si>
    <t>(J)</t>
  </si>
  <si>
    <t>(K)</t>
  </si>
  <si>
    <t>( I )</t>
  </si>
  <si>
    <t>×100</t>
  </si>
  <si>
    <t>）</t>
  </si>
  <si>
    <t>(A)-(B)</t>
  </si>
  <si>
    <t>(N)</t>
  </si>
  <si>
    <t>(O)</t>
  </si>
  <si>
    <t>(P)</t>
  </si>
  <si>
    <t>(（N）/（P）×100)</t>
  </si>
  <si>
    <t>１．</t>
  </si>
  <si>
    <t>(3)</t>
  </si>
  <si>
    <t>他会計借入金残高</t>
  </si>
  <si>
    <t>企業債残高</t>
  </si>
  <si>
    <t>合計</t>
  </si>
  <si>
    <t>健全化法施行令第16条により算定した
資金の不足額</t>
  </si>
  <si>
    <t>(C)</t>
  </si>
  <si>
    <t>(A)-(B)</t>
  </si>
  <si>
    <t>(A)のうち翌年度へ繰り越さ
れる支出の財源充当額</t>
  </si>
  <si>
    <t>(D)</t>
  </si>
  <si>
    <t>(E)</t>
  </si>
  <si>
    <t>(G)</t>
  </si>
  <si>
    <t>(H)</t>
  </si>
  <si>
    <t>資本的収入額が資本的支出額に
不足する額     　　    (D)-(C)</t>
  </si>
  <si>
    <t>(E)-(F)</t>
  </si>
  <si>
    <t>長期前受金戻入</t>
  </si>
  <si>
    <t>退職給付費</t>
  </si>
  <si>
    <t>地方財政法施行令第15条第１項により算定した
資金の不足額</t>
  </si>
  <si>
    <t>うち建設改良費分</t>
  </si>
  <si>
    <t>うち資本費平準化債</t>
  </si>
  <si>
    <t>補塡財源</t>
  </si>
  <si>
    <t>補塡財源不足額</t>
  </si>
  <si>
    <t>(L)</t>
  </si>
  <si>
    <t>(M)</t>
  </si>
  <si>
    <t>(（L）/（M）×100)</t>
  </si>
  <si>
    <t xml:space="preserve">地方財政法による
資金不足の比率   </t>
  </si>
  <si>
    <t>29年度</t>
  </si>
  <si>
    <t>30年度</t>
  </si>
  <si>
    <t>31年度</t>
  </si>
  <si>
    <t>32年度</t>
  </si>
  <si>
    <t>33年度</t>
  </si>
  <si>
    <t>34年度</t>
  </si>
  <si>
    <t>35年度</t>
  </si>
  <si>
    <t>36年度</t>
  </si>
  <si>
    <t>37年度</t>
  </si>
  <si>
    <t>38年度</t>
  </si>
  <si>
    <t>27度</t>
  </si>
  <si>
    <t>28度</t>
  </si>
  <si>
    <t>決算</t>
  </si>
  <si>
    <t>28年度</t>
  </si>
  <si>
    <t>27年度</t>
  </si>
  <si>
    <t>法適用企業</t>
  </si>
  <si>
    <t>投資・財政計画（説明）</t>
  </si>
  <si>
    <t>投資についての説明</t>
  </si>
  <si>
    <t>財源についての説明</t>
  </si>
  <si>
    <t>投資・財政計画の前提条件</t>
  </si>
  <si>
    <t xml:space="preserve">  当村の下水道管渠は最も古いものでも経過年数約35年ほどであり、本計画期間中における大規模な更新工事等は発生しない見込みです。マンホールポンプ本体、動力制御盤及び非常通報装置などは計画的な修繕等を実施し、常に安定したサービスの提供と、費用の平準化を図っています。また、当村は岩木川流域下水道へ接続しており、青森県が整備する流域下水道処理場等の維持管理及び建設費の一部を負担する必要があります。今後も流域下水道への継続した負担金の発生を見込んでいます。</t>
  </si>
  <si>
    <t>　収益的収支については、平成27年度までの実績とともに、平成28年度の決算見込を考慮し、算定しています。使用料収益では、将来の水需要に基づくものとなっています。なお、人件費や物件費等の物価上昇は見込まず、現状の水準で推移するものとし、修繕費については平成27年度までの実績をベースとしながら、緊急的な修繕に備えた金額を加算しています。
　資本的収支についても公設桝設置工事等の建設改良費を考えた投資計画としています。</t>
  </si>
  <si>
    <t>　当該事業における主な収益的収入は、営業収益の使用料収入、営業外収益の一般会計補助金及び長期前受金戻入となっています。そのうち使用料については、今後の人口減少により減収は避けられないものと想定されますが、整備区域における水洗化率の向上に努めることで減少率を迎えていきたいと考えています。そのため、今回の計画期間内では水洗化促進が優先する課題と捉え、使用料の改定を見込んでいません。将来的には財政計画を参考に慎重に判断し、改定する場合は利用者に対して十分な説明と理解を得ることが必要と考えています。また、一般会計補助金については、公営企業の原則である独立採算の考えのもと国が示す繰入基準に基づき村財政係と協議していきます。
　資本的支出（投資）に係る財源については、企業債の借入、受益者負担金及び損益勘定留保資金での財源確保を見込んでいます。また、企業債の償還については、損益勘定留保資金及び一般会計繰出金を充当する形となっています。一般会計繰出金については、企業債償還に係る繰出基準分に加え、経営の安定を図るため基準外での繰出金を見込んでいます。</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</si>
</sst>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quot;年度&quot;"/>
    <numFmt numFmtId="178" formatCode="\(#,##0\)"/>
    <numFmt numFmtId="179" formatCode="0.0%"/>
    <numFmt numFmtId="180" formatCode="#,##0.0;[Red]\-#,##0.0"/>
    <numFmt numFmtId="181" formatCode="#,##0.0"/>
    <numFmt numFmtId="182" formatCode="#,##0.0_ ;[Red]\-#,##0.0\ "/>
    <numFmt numFmtId="183" formatCode="#,##0.0;&quot;△ &quot;#,##0.0"/>
    <numFmt numFmtId="184" formatCode="#,##0.00_ "/>
    <numFmt numFmtId="185" formatCode="#,##0.00_);[Red]\(#,##0.00\)"/>
    <numFmt numFmtId="186" formatCode="#,##0.0_);[Red]\(#,##0.0\)"/>
    <numFmt numFmtId="187" formatCode="0.0_ "/>
    <numFmt numFmtId="188" formatCode="\(0\)"/>
    <numFmt numFmtId="189" formatCode="#,##0_);[Red]\(#,##0\)"/>
    <numFmt numFmtId="190" formatCode="\(#0.0\)"/>
    <numFmt numFmtId="191" formatCode="#,##0;&quot;△ &quot;#,##0"/>
    <numFmt numFmtId="192" formatCode="General&quot;種&quot;&quot;類&quot;"/>
    <numFmt numFmtId="193" formatCode="\(0.00\)"/>
    <numFmt numFmtId="194" formatCode="\(0.\)"/>
    <numFmt numFmtId="195" formatCode="\(0.0\)"/>
    <numFmt numFmtId="196" formatCode="#,##0_ "/>
    <numFmt numFmtId="197" formatCode="&quot;Yes&quot;;&quot;Yes&quot;;&quot;No&quot;"/>
    <numFmt numFmtId="198" formatCode="&quot;True&quot;;&quot;True&quot;;&quot;False&quot;"/>
    <numFmt numFmtId="199" formatCode="&quot;On&quot;;&quot;On&quot;;&quot;Off&quot;"/>
    <numFmt numFmtId="200" formatCode="[$€-2]\ #,##0.00_);[Red]\([$€-2]\ #,##0.00\)"/>
    <numFmt numFmtId="201" formatCode="#,##0_ ;[Red]\-#,##0\ "/>
    <numFmt numFmtId="202" formatCode="0.00_ "/>
    <numFmt numFmtId="203" formatCode="#,##0.00_ ;[Red]\-#,##0.00\ "/>
    <numFmt numFmtId="204" formatCode="&quot;(&quot;#,##0&quot;)&quot;_ ;[Red]&quot;(&quot;\-#,##0\ &quot;)&quot;"/>
    <numFmt numFmtId="205" formatCode="&quot;(&quot;#,##0.00&quot;)&quot;_ "/>
    <numFmt numFmtId="206" formatCode="#,##0.0_ "/>
    <numFmt numFmtId="207" formatCode="0.00;&quot;△&quot;0.00;"/>
    <numFmt numFmtId="208" formatCode="0.0"/>
    <numFmt numFmtId="209" formatCode="0.0;&quot;△&quot;0.0;0"/>
    <numFmt numFmtId="210" formatCode="0.00_);[Red]\(0.00\)"/>
    <numFmt numFmtId="211" formatCode="#,##0;&quot;△&quot;#,"/>
    <numFmt numFmtId="212" formatCode="#,##0;&quot;△&quot;#,##0"/>
    <numFmt numFmtId="213" formatCode="#,##0;&quot;△&quot;#,##0;"/>
    <numFmt numFmtId="214" formatCode="0.0;&quot;△&quot;0.0;"/>
    <numFmt numFmtId="215" formatCode="#,##0_ ;&quot;△&quot;#,##0_ ;"/>
    <numFmt numFmtId="216" formatCode="0.00_ ;&quot;△&quot;0.00_ ;"/>
    <numFmt numFmtId="217" formatCode="#,##0_ ;&quot;△&quot;#,##0_ \ ;0"/>
    <numFmt numFmtId="218" formatCode="#,##0_ ;&quot;△&quot;#,##0_ \ ;&quot;0_&quot;"/>
    <numFmt numFmtId="219" formatCode="#,##0_ ;&quot;△&quot;#,##0_ \ ;&quot;0 &quot;"/>
    <numFmt numFmtId="220" formatCode="#,##0_ ;&quot;△&quot;#,##0_ \ ;"/>
    <numFmt numFmtId="221" formatCode="0.0_ ;&quot;△&quot;0.0_ ;"/>
    <numFmt numFmtId="222" formatCode="#,##0;\-#,##0;\ "/>
    <numFmt numFmtId="223" formatCode="0.00;\-0.00;"/>
    <numFmt numFmtId="224" formatCode="0;\-0;;@&quot;」&quot;"/>
    <numFmt numFmtId="225" formatCode="0;\-0;;@"/>
    <numFmt numFmtId="226" formatCode="0_ "/>
    <numFmt numFmtId="227" formatCode="[$-411]h:mm:ss\ AM/PM"/>
    <numFmt numFmtId="228" formatCode="0;&quot;△ &quot;0"/>
    <numFmt numFmtId="229" formatCode="&quot;「&quot;General;;&quot;」&quot;"/>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66">
    <xf numFmtId="0" fontId="0" fillId="0" borderId="0" xfId="0" applyAlignment="1">
      <alignment/>
    </xf>
    <xf numFmtId="0" fontId="43" fillId="0" borderId="0" xfId="0" applyFont="1" applyFill="1" applyAlignment="1">
      <alignment vertical="center"/>
    </xf>
    <xf numFmtId="0" fontId="43" fillId="0" borderId="0" xfId="0" applyFont="1" applyFill="1" applyAlignment="1">
      <alignment horizontal="right" vertical="center"/>
    </xf>
    <xf numFmtId="177" fontId="43" fillId="0" borderId="10" xfId="0" applyNumberFormat="1" applyFont="1" applyFill="1" applyBorder="1" applyAlignment="1">
      <alignment vertical="center"/>
    </xf>
    <xf numFmtId="177" fontId="43" fillId="0" borderId="11" xfId="0" applyNumberFormat="1" applyFont="1" applyFill="1" applyBorder="1" applyAlignment="1">
      <alignment vertical="center"/>
    </xf>
    <xf numFmtId="177" fontId="43" fillId="0" borderId="11" xfId="0" applyNumberFormat="1" applyFont="1" applyFill="1" applyBorder="1" applyAlignment="1">
      <alignment horizontal="right" vertical="center"/>
    </xf>
    <xf numFmtId="177" fontId="43" fillId="0" borderId="12" xfId="0" applyNumberFormat="1" applyFont="1" applyFill="1" applyBorder="1" applyAlignment="1">
      <alignment horizontal="right" vertical="center"/>
    </xf>
    <xf numFmtId="177" fontId="43" fillId="0" borderId="0" xfId="0" applyNumberFormat="1" applyFont="1" applyFill="1" applyAlignment="1">
      <alignment vertical="center"/>
    </xf>
    <xf numFmtId="177" fontId="43" fillId="0" borderId="13" xfId="0" applyNumberFormat="1" applyFont="1" applyFill="1" applyBorder="1" applyAlignment="1">
      <alignment vertical="center"/>
    </xf>
    <xf numFmtId="177" fontId="43" fillId="0" borderId="14" xfId="0" applyNumberFormat="1" applyFont="1" applyFill="1" applyBorder="1" applyAlignment="1">
      <alignment vertical="center"/>
    </xf>
    <xf numFmtId="177" fontId="43" fillId="0" borderId="15" xfId="0" applyNumberFormat="1" applyFont="1" applyFill="1" applyBorder="1" applyAlignment="1">
      <alignment horizontal="right" vertical="center"/>
    </xf>
    <xf numFmtId="177" fontId="43" fillId="0" borderId="16" xfId="0" applyNumberFormat="1" applyFont="1" applyFill="1" applyBorder="1" applyAlignment="1">
      <alignment horizontal="distributed" vertical="center"/>
    </xf>
    <xf numFmtId="38" fontId="43" fillId="0" borderId="17" xfId="49" applyFont="1" applyFill="1" applyBorder="1" applyAlignment="1" quotePrefix="1">
      <alignment horizontal="center" vertical="center"/>
    </xf>
    <xf numFmtId="38" fontId="43" fillId="0" borderId="18" xfId="49" applyFont="1" applyFill="1" applyBorder="1" applyAlignment="1">
      <alignment horizontal="center" vertical="center"/>
    </xf>
    <xf numFmtId="191" fontId="43" fillId="0" borderId="19" xfId="49" applyNumberFormat="1" applyFont="1" applyFill="1" applyBorder="1" applyAlignment="1">
      <alignment vertical="center"/>
    </xf>
    <xf numFmtId="38" fontId="43" fillId="0" borderId="0" xfId="49" applyFont="1" applyFill="1" applyAlignment="1">
      <alignment vertical="center"/>
    </xf>
    <xf numFmtId="38" fontId="43" fillId="0" borderId="17" xfId="49" applyFont="1" applyFill="1" applyBorder="1" applyAlignment="1" quotePrefix="1">
      <alignment horizontal="right" vertical="center"/>
    </xf>
    <xf numFmtId="38" fontId="43" fillId="0" borderId="20" xfId="49" applyFont="1" applyFill="1" applyBorder="1" applyAlignment="1" quotePrefix="1">
      <alignment horizontal="right" vertical="center"/>
    </xf>
    <xf numFmtId="191" fontId="43" fillId="28" borderId="19" xfId="49" applyNumberFormat="1" applyFont="1" applyFill="1" applyBorder="1" applyAlignment="1">
      <alignment vertical="center"/>
    </xf>
    <xf numFmtId="38" fontId="43" fillId="0" borderId="10" xfId="49" applyFont="1" applyFill="1" applyBorder="1" applyAlignment="1" quotePrefix="1">
      <alignment horizontal="right" vertical="center"/>
    </xf>
    <xf numFmtId="38" fontId="43" fillId="0" borderId="11" xfId="49" applyFont="1" applyFill="1" applyBorder="1" applyAlignment="1" quotePrefix="1">
      <alignment horizontal="right" vertical="center"/>
    </xf>
    <xf numFmtId="38" fontId="43" fillId="0" borderId="21" xfId="49" applyFont="1" applyFill="1" applyBorder="1" applyAlignment="1">
      <alignment vertical="center"/>
    </xf>
    <xf numFmtId="38" fontId="43" fillId="0" borderId="0" xfId="49" applyFont="1" applyFill="1" applyBorder="1" applyAlignment="1">
      <alignment vertical="center"/>
    </xf>
    <xf numFmtId="38" fontId="43" fillId="0" borderId="22" xfId="49" applyFont="1" applyFill="1" applyBorder="1" applyAlignment="1">
      <alignment vertical="center"/>
    </xf>
    <xf numFmtId="38" fontId="43" fillId="0" borderId="13" xfId="49" applyFont="1" applyFill="1" applyBorder="1" applyAlignment="1">
      <alignment vertical="center"/>
    </xf>
    <xf numFmtId="38" fontId="43" fillId="0" borderId="14" xfId="49" applyFont="1" applyFill="1" applyBorder="1" applyAlignment="1">
      <alignment vertical="center"/>
    </xf>
    <xf numFmtId="38" fontId="43" fillId="0" borderId="20" xfId="49" applyFont="1" applyFill="1" applyBorder="1" applyAlignment="1" quotePrefix="1">
      <alignment vertical="center"/>
    </xf>
    <xf numFmtId="38" fontId="43" fillId="0" borderId="20" xfId="49" applyFont="1" applyFill="1" applyBorder="1" applyAlignment="1">
      <alignment vertical="center"/>
    </xf>
    <xf numFmtId="38" fontId="43" fillId="0" borderId="12" xfId="49" applyFont="1" applyFill="1" applyBorder="1" applyAlignment="1">
      <alignment horizontal="center" vertical="center"/>
    </xf>
    <xf numFmtId="38" fontId="43" fillId="0" borderId="13" xfId="49" applyFont="1" applyFill="1" applyBorder="1" applyAlignment="1">
      <alignment horizontal="center" vertical="distributed" textRotation="255"/>
    </xf>
    <xf numFmtId="38" fontId="43" fillId="0" borderId="14" xfId="49" applyFont="1" applyFill="1" applyBorder="1" applyAlignment="1">
      <alignment horizontal="center" vertical="distributed" textRotation="255"/>
    </xf>
    <xf numFmtId="38" fontId="43" fillId="0" borderId="12" xfId="49" applyFont="1" applyFill="1" applyBorder="1" applyAlignment="1">
      <alignment horizontal="right" vertical="center"/>
    </xf>
    <xf numFmtId="38" fontId="43" fillId="0" borderId="21" xfId="49" applyFont="1" applyFill="1" applyBorder="1" applyAlignment="1">
      <alignment horizontal="center" vertical="distributed" textRotation="255"/>
    </xf>
    <xf numFmtId="38" fontId="43" fillId="0" borderId="0" xfId="49" applyFont="1" applyFill="1" applyBorder="1" applyAlignment="1">
      <alignment horizontal="center" vertical="distributed" textRotation="255"/>
    </xf>
    <xf numFmtId="0" fontId="43" fillId="0" borderId="18" xfId="0" applyFont="1" applyFill="1" applyBorder="1" applyAlignment="1">
      <alignment horizontal="center" vertical="center"/>
    </xf>
    <xf numFmtId="191" fontId="43" fillId="0" borderId="19" xfId="0" applyNumberFormat="1" applyFont="1" applyFill="1" applyBorder="1" applyAlignment="1">
      <alignment vertical="center"/>
    </xf>
    <xf numFmtId="191" fontId="43" fillId="28" borderId="16" xfId="0" applyNumberFormat="1" applyFont="1" applyFill="1" applyBorder="1" applyAlignment="1">
      <alignment vertical="center"/>
    </xf>
    <xf numFmtId="191" fontId="43" fillId="28" borderId="19" xfId="0" applyNumberFormat="1" applyFont="1" applyFill="1" applyBorder="1" applyAlignment="1">
      <alignment vertical="center"/>
    </xf>
    <xf numFmtId="0" fontId="43" fillId="0" borderId="15" xfId="0" applyFont="1" applyFill="1" applyBorder="1" applyAlignment="1">
      <alignment horizontal="center" vertical="center"/>
    </xf>
    <xf numFmtId="0" fontId="43" fillId="0" borderId="0" xfId="0" applyFont="1" applyFill="1" applyAlignment="1">
      <alignment horizontal="left" vertical="center"/>
    </xf>
    <xf numFmtId="177" fontId="43" fillId="0" borderId="11" xfId="0" applyNumberFormat="1" applyFont="1" applyFill="1" applyBorder="1" applyAlignment="1">
      <alignment horizontal="left" vertical="center"/>
    </xf>
    <xf numFmtId="38" fontId="43" fillId="0" borderId="10" xfId="49" applyFont="1" applyFill="1" applyBorder="1" applyAlignment="1" quotePrefix="1">
      <alignment horizontal="center" vertical="center"/>
    </xf>
    <xf numFmtId="38" fontId="43" fillId="0" borderId="16" xfId="49" applyFont="1" applyFill="1" applyBorder="1" applyAlignment="1" quotePrefix="1">
      <alignment horizontal="center" vertical="center"/>
    </xf>
    <xf numFmtId="38" fontId="43" fillId="0" borderId="17" xfId="49" applyFont="1" applyFill="1" applyBorder="1" applyAlignment="1">
      <alignment horizontal="distributed" vertical="center"/>
    </xf>
    <xf numFmtId="38" fontId="43" fillId="0" borderId="13" xfId="49" applyFont="1" applyFill="1" applyBorder="1" applyAlignment="1" quotePrefix="1">
      <alignment horizontal="center" vertical="center"/>
    </xf>
    <xf numFmtId="0" fontId="43" fillId="0" borderId="18" xfId="0" applyFont="1" applyBorder="1" applyAlignment="1">
      <alignment horizontal="center" vertical="center"/>
    </xf>
    <xf numFmtId="0" fontId="43" fillId="0" borderId="20" xfId="0" applyFont="1" applyFill="1" applyBorder="1" applyAlignment="1">
      <alignment vertical="center"/>
    </xf>
    <xf numFmtId="0" fontId="43" fillId="0" borderId="18" xfId="0" applyFont="1" applyFill="1" applyBorder="1" applyAlignment="1">
      <alignment horizontal="right" vertical="center"/>
    </xf>
    <xf numFmtId="0" fontId="43" fillId="0" borderId="21" xfId="0" applyFont="1" applyFill="1" applyBorder="1" applyAlignment="1">
      <alignment vertical="center"/>
    </xf>
    <xf numFmtId="0" fontId="43" fillId="0" borderId="0" xfId="0" applyFont="1" applyFill="1" applyBorder="1" applyAlignment="1">
      <alignment vertical="center"/>
    </xf>
    <xf numFmtId="0" fontId="43" fillId="0" borderId="22" xfId="0" applyFont="1" applyFill="1" applyBorder="1" applyAlignment="1">
      <alignment vertical="center"/>
    </xf>
    <xf numFmtId="0" fontId="43" fillId="0" borderId="13" xfId="0" applyFont="1" applyFill="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vertical="center"/>
    </xf>
    <xf numFmtId="191" fontId="0" fillId="0" borderId="19" xfId="49" applyNumberFormat="1" applyFont="1" applyFill="1" applyBorder="1" applyAlignment="1">
      <alignment vertical="center"/>
    </xf>
    <xf numFmtId="191" fontId="0" fillId="28" borderId="19" xfId="49" applyNumberFormat="1" applyFont="1" applyFill="1" applyBorder="1" applyAlignment="1">
      <alignment vertical="center"/>
    </xf>
    <xf numFmtId="191" fontId="0" fillId="0" borderId="19" xfId="49" applyNumberFormat="1" applyFont="1" applyFill="1" applyBorder="1" applyAlignment="1">
      <alignment vertical="center"/>
    </xf>
    <xf numFmtId="191" fontId="0" fillId="28" borderId="23" xfId="0" applyNumberFormat="1" applyFont="1" applyFill="1" applyBorder="1" applyAlignment="1">
      <alignment horizontal="right" vertical="center"/>
    </xf>
    <xf numFmtId="191" fontId="0" fillId="0" borderId="19" xfId="0" applyNumberFormat="1" applyFont="1" applyFill="1" applyBorder="1" applyAlignment="1">
      <alignment vertical="center"/>
    </xf>
    <xf numFmtId="183" fontId="0" fillId="28" borderId="16" xfId="0" applyNumberFormat="1" applyFont="1" applyFill="1" applyBorder="1" applyAlignment="1">
      <alignment horizontal="right" vertical="center"/>
    </xf>
    <xf numFmtId="191" fontId="0" fillId="28" borderId="19" xfId="0" applyNumberFormat="1" applyFont="1" applyFill="1" applyBorder="1" applyAlignment="1">
      <alignment horizontal="right" vertical="center"/>
    </xf>
    <xf numFmtId="191" fontId="0" fillId="28" borderId="16" xfId="0" applyNumberFormat="1" applyFont="1" applyFill="1" applyBorder="1" applyAlignment="1">
      <alignment vertical="center"/>
    </xf>
    <xf numFmtId="191" fontId="0" fillId="28" borderId="19" xfId="0" applyNumberFormat="1" applyFont="1" applyFill="1" applyBorder="1" applyAlignment="1">
      <alignment vertical="center"/>
    </xf>
    <xf numFmtId="191" fontId="0" fillId="28" borderId="23" xfId="49" applyNumberFormat="1" applyFont="1" applyFill="1" applyBorder="1" applyAlignment="1">
      <alignment vertical="center"/>
    </xf>
    <xf numFmtId="38" fontId="43" fillId="0" borderId="20" xfId="49" applyFont="1" applyFill="1" applyBorder="1" applyAlignment="1">
      <alignment horizontal="distributed" vertical="center"/>
    </xf>
    <xf numFmtId="177" fontId="43" fillId="0" borderId="23" xfId="0" applyNumberFormat="1" applyFont="1" applyFill="1" applyBorder="1" applyAlignment="1">
      <alignment horizontal="center" vertical="center"/>
    </xf>
    <xf numFmtId="38" fontId="43" fillId="0" borderId="15" xfId="49" applyFont="1" applyFill="1" applyBorder="1" applyAlignment="1">
      <alignment vertical="center"/>
    </xf>
    <xf numFmtId="38" fontId="43" fillId="0" borderId="11" xfId="49" applyFont="1" applyFill="1" applyBorder="1" applyAlignment="1">
      <alignment horizontal="center" vertical="center"/>
    </xf>
    <xf numFmtId="38" fontId="43" fillId="0" borderId="21" xfId="49" applyFont="1" applyFill="1" applyBorder="1" applyAlignment="1">
      <alignment horizontal="distributed" vertical="center"/>
    </xf>
    <xf numFmtId="0" fontId="43" fillId="0" borderId="0" xfId="0" applyFont="1" applyFill="1" applyBorder="1" applyAlignment="1">
      <alignment/>
    </xf>
    <xf numFmtId="38" fontId="43" fillId="0" borderId="20" xfId="49" applyFont="1" applyFill="1" applyBorder="1" applyAlignment="1">
      <alignment horizontal="center" vertical="center"/>
    </xf>
    <xf numFmtId="38" fontId="43" fillId="0" borderId="18" xfId="49" applyFont="1" applyFill="1" applyBorder="1" applyAlignment="1">
      <alignment horizontal="center" vertical="center"/>
    </xf>
    <xf numFmtId="38" fontId="43" fillId="0" borderId="11" xfId="49" applyFont="1" applyFill="1" applyBorder="1" applyAlignment="1">
      <alignment/>
    </xf>
    <xf numFmtId="38" fontId="43" fillId="0" borderId="14" xfId="49" applyFont="1" applyFill="1" applyBorder="1" applyAlignment="1">
      <alignment/>
    </xf>
    <xf numFmtId="0" fontId="5"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44" fillId="0" borderId="0" xfId="0" applyFont="1" applyAlignment="1">
      <alignment vertical="top" wrapText="1"/>
    </xf>
    <xf numFmtId="0" fontId="44" fillId="0" borderId="0" xfId="0" applyFont="1" applyAlignment="1">
      <alignment vertical="top"/>
    </xf>
    <xf numFmtId="0" fontId="44" fillId="0" borderId="14" xfId="0" applyFont="1" applyBorder="1" applyAlignment="1">
      <alignment horizontal="left" vertical="top" wrapText="1"/>
    </xf>
    <xf numFmtId="0" fontId="0" fillId="0" borderId="13" xfId="0" applyBorder="1" applyAlignment="1">
      <alignment/>
    </xf>
    <xf numFmtId="0" fontId="0" fillId="0" borderId="15" xfId="0" applyBorder="1" applyAlignment="1">
      <alignment/>
    </xf>
    <xf numFmtId="0" fontId="0" fillId="0" borderId="0" xfId="0" applyFont="1" applyBorder="1" applyAlignment="1">
      <alignment horizontal="center"/>
    </xf>
    <xf numFmtId="0" fontId="0" fillId="0" borderId="14"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43" fillId="0" borderId="14" xfId="0" applyFont="1" applyFill="1" applyBorder="1" applyAlignment="1">
      <alignment horizontal="center" vertical="center"/>
    </xf>
    <xf numFmtId="38" fontId="43" fillId="0" borderId="23" xfId="49" applyFont="1" applyFill="1" applyBorder="1" applyAlignment="1">
      <alignment horizontal="center" vertical="distributed" textRotation="255"/>
    </xf>
    <xf numFmtId="38" fontId="43" fillId="0" borderId="24" xfId="49" applyFont="1" applyFill="1" applyBorder="1" applyAlignment="1">
      <alignment horizontal="center" vertical="distributed" textRotation="255"/>
    </xf>
    <xf numFmtId="38" fontId="43" fillId="0" borderId="16" xfId="49" applyFont="1" applyFill="1" applyBorder="1" applyAlignment="1">
      <alignment horizontal="center" vertical="distributed" textRotation="255"/>
    </xf>
    <xf numFmtId="38" fontId="43" fillId="0" borderId="20" xfId="49" applyFont="1" applyFill="1" applyBorder="1" applyAlignment="1">
      <alignment horizontal="distributed" vertical="center"/>
    </xf>
    <xf numFmtId="38" fontId="43" fillId="0" borderId="18" xfId="49" applyFont="1" applyFill="1" applyBorder="1" applyAlignment="1">
      <alignment horizontal="distributed" vertical="center"/>
    </xf>
    <xf numFmtId="38" fontId="43" fillId="0" borderId="17" xfId="49" applyFont="1" applyFill="1" applyBorder="1" applyAlignment="1">
      <alignment horizontal="distributed" vertical="center"/>
    </xf>
    <xf numFmtId="0" fontId="43" fillId="0" borderId="20" xfId="0" applyFont="1" applyFill="1" applyBorder="1" applyAlignment="1">
      <alignment vertical="center"/>
    </xf>
    <xf numFmtId="0" fontId="43" fillId="0" borderId="18" xfId="0" applyFont="1" applyFill="1" applyBorder="1" applyAlignment="1">
      <alignment vertical="center"/>
    </xf>
    <xf numFmtId="0" fontId="45" fillId="0" borderId="14" xfId="0" applyFont="1" applyFill="1" applyBorder="1" applyAlignment="1">
      <alignment horizontal="center" vertical="center"/>
    </xf>
    <xf numFmtId="177" fontId="43" fillId="0" borderId="23" xfId="0" applyNumberFormat="1" applyFont="1" applyFill="1" applyBorder="1" applyAlignment="1">
      <alignment horizontal="center" vertical="center"/>
    </xf>
    <xf numFmtId="177" fontId="43" fillId="0" borderId="16" xfId="0" applyNumberFormat="1" applyFont="1" applyFill="1" applyBorder="1" applyAlignment="1">
      <alignment horizontal="center" vertical="center"/>
    </xf>
    <xf numFmtId="183" fontId="0" fillId="28" borderId="23" xfId="42" applyNumberFormat="1" applyFont="1" applyFill="1" applyBorder="1" applyAlignment="1">
      <alignment horizontal="right" vertical="center"/>
    </xf>
    <xf numFmtId="183" fontId="0" fillId="28" borderId="16" xfId="42" applyNumberFormat="1" applyFont="1" applyFill="1" applyBorder="1" applyAlignment="1">
      <alignment horizontal="right" vertical="center"/>
    </xf>
    <xf numFmtId="38" fontId="43" fillId="0" borderId="10" xfId="49" applyFont="1" applyFill="1" applyBorder="1" applyAlignment="1">
      <alignment horizontal="distributed" vertical="center"/>
    </xf>
    <xf numFmtId="38" fontId="43" fillId="0" borderId="11" xfId="49" applyFont="1" applyFill="1" applyBorder="1" applyAlignment="1">
      <alignment horizontal="distributed" vertical="center"/>
    </xf>
    <xf numFmtId="38" fontId="43" fillId="0" borderId="17" xfId="49" applyFont="1" applyFill="1" applyBorder="1" applyAlignment="1">
      <alignment horizontal="distributed" vertical="center"/>
    </xf>
    <xf numFmtId="38" fontId="43" fillId="0" borderId="20" xfId="49" applyFont="1" applyFill="1" applyBorder="1" applyAlignment="1">
      <alignment horizontal="distributed" vertical="center"/>
    </xf>
    <xf numFmtId="38" fontId="43" fillId="0" borderId="12" xfId="49" applyFont="1" applyFill="1" applyBorder="1" applyAlignment="1">
      <alignment vertical="center"/>
    </xf>
    <xf numFmtId="38" fontId="43" fillId="0" borderId="15" xfId="49" applyFont="1" applyFill="1" applyBorder="1" applyAlignment="1">
      <alignment vertical="center"/>
    </xf>
    <xf numFmtId="0" fontId="43" fillId="0" borderId="17" xfId="0" applyFont="1" applyFill="1" applyBorder="1" applyAlignment="1">
      <alignment horizontal="distributed" vertical="center" wrapText="1"/>
    </xf>
    <xf numFmtId="0" fontId="43" fillId="0" borderId="20" xfId="0" applyFont="1" applyFill="1" applyBorder="1" applyAlignment="1">
      <alignment horizontal="distributed" vertical="center"/>
    </xf>
    <xf numFmtId="0" fontId="43" fillId="0" borderId="17" xfId="0" applyFont="1" applyFill="1" applyBorder="1" applyAlignment="1">
      <alignment horizontal="distributed" vertical="center" wrapText="1" shrinkToFit="1"/>
    </xf>
    <xf numFmtId="0" fontId="43" fillId="0" borderId="20" xfId="0" applyFont="1" applyFill="1" applyBorder="1" applyAlignment="1">
      <alignment horizontal="distributed" vertical="center" shrinkToFit="1"/>
    </xf>
    <xf numFmtId="38" fontId="43" fillId="0" borderId="20" xfId="49" applyFont="1" applyFill="1" applyBorder="1" applyAlignment="1">
      <alignment horizontal="center" vertical="center"/>
    </xf>
    <xf numFmtId="38" fontId="43" fillId="0" borderId="18" xfId="49" applyFont="1" applyFill="1" applyBorder="1" applyAlignment="1">
      <alignment horizontal="center" vertical="center"/>
    </xf>
    <xf numFmtId="0" fontId="43" fillId="0" borderId="20" xfId="0" applyFont="1" applyFill="1" applyBorder="1" applyAlignment="1">
      <alignment horizontal="right" vertical="center"/>
    </xf>
    <xf numFmtId="0" fontId="43" fillId="0" borderId="17" xfId="0" applyFont="1" applyFill="1" applyBorder="1" applyAlignment="1">
      <alignment horizontal="distributed" vertical="center" shrinkToFit="1"/>
    </xf>
    <xf numFmtId="38" fontId="43" fillId="0" borderId="10" xfId="49" applyFont="1" applyFill="1" applyBorder="1" applyAlignment="1">
      <alignment horizontal="distributed" vertical="center"/>
    </xf>
    <xf numFmtId="38" fontId="43" fillId="0" borderId="11" xfId="49" applyFont="1" applyFill="1" applyBorder="1" applyAlignment="1">
      <alignment/>
    </xf>
    <xf numFmtId="38" fontId="43" fillId="0" borderId="13" xfId="49" applyFont="1" applyFill="1" applyBorder="1" applyAlignment="1">
      <alignment/>
    </xf>
    <xf numFmtId="38" fontId="43" fillId="0" borderId="14" xfId="49" applyFont="1" applyFill="1" applyBorder="1" applyAlignment="1">
      <alignment/>
    </xf>
    <xf numFmtId="0" fontId="43" fillId="0" borderId="13" xfId="0" applyFont="1" applyFill="1" applyBorder="1" applyAlignment="1">
      <alignment horizontal="distributed" vertical="center" wrapText="1" shrinkToFit="1"/>
    </xf>
    <xf numFmtId="0" fontId="43" fillId="0" borderId="14" xfId="0" applyFont="1" applyFill="1" applyBorder="1" applyAlignment="1">
      <alignment horizontal="distributed" vertical="center" shrinkToFit="1"/>
    </xf>
    <xf numFmtId="0" fontId="43" fillId="0" borderId="20" xfId="0" applyFont="1" applyFill="1" applyBorder="1" applyAlignment="1">
      <alignment horizontal="center" vertical="center" shrinkToFit="1"/>
    </xf>
    <xf numFmtId="38" fontId="43" fillId="0" borderId="12" xfId="49" applyFont="1" applyFill="1" applyBorder="1" applyAlignment="1">
      <alignment horizontal="distributed" vertical="center"/>
    </xf>
    <xf numFmtId="0" fontId="43" fillId="0" borderId="11" xfId="0" applyFont="1" applyFill="1" applyBorder="1" applyAlignment="1">
      <alignment/>
    </xf>
    <xf numFmtId="38" fontId="43" fillId="0" borderId="11" xfId="49" applyFont="1" applyFill="1" applyBorder="1" applyAlignment="1">
      <alignment horizontal="center" vertical="center"/>
    </xf>
    <xf numFmtId="38" fontId="43" fillId="0" borderId="14" xfId="49" applyFont="1" applyFill="1" applyBorder="1" applyAlignment="1">
      <alignment horizontal="center" vertical="center"/>
    </xf>
    <xf numFmtId="38" fontId="43" fillId="0" borderId="21" xfId="49" applyFont="1" applyFill="1" applyBorder="1" applyAlignment="1">
      <alignment horizontal="distributed" vertical="center"/>
    </xf>
    <xf numFmtId="0" fontId="43" fillId="0" borderId="0" xfId="0" applyFont="1" applyFill="1" applyBorder="1" applyAlignment="1">
      <alignment/>
    </xf>
    <xf numFmtId="0" fontId="43" fillId="0" borderId="18" xfId="0" applyFont="1" applyFill="1" applyBorder="1" applyAlignment="1">
      <alignment horizontal="distributed" vertical="center"/>
    </xf>
    <xf numFmtId="38" fontId="43" fillId="0" borderId="17" xfId="49" applyFont="1" applyFill="1" applyBorder="1" applyAlignment="1">
      <alignment vertical="center" wrapText="1"/>
    </xf>
    <xf numFmtId="0" fontId="43" fillId="0" borderId="20" xfId="0" applyFont="1" applyFill="1" applyBorder="1" applyAlignment="1">
      <alignment vertical="center" wrapText="1"/>
    </xf>
    <xf numFmtId="38" fontId="43" fillId="0" borderId="17" xfId="49" applyFont="1" applyFill="1" applyBorder="1" applyAlignment="1">
      <alignment horizontal="center" vertical="center"/>
    </xf>
    <xf numFmtId="0" fontId="43" fillId="0" borderId="20" xfId="0" applyFont="1" applyFill="1" applyBorder="1" applyAlignment="1">
      <alignment horizontal="center" vertical="center"/>
    </xf>
    <xf numFmtId="0" fontId="43" fillId="0" borderId="12" xfId="0" applyFont="1" applyFill="1" applyBorder="1" applyAlignment="1">
      <alignment horizontal="distributed" vertical="center"/>
    </xf>
    <xf numFmtId="0" fontId="43" fillId="0" borderId="24" xfId="0" applyFont="1" applyFill="1" applyBorder="1" applyAlignment="1">
      <alignment horizontal="center" vertical="distributed" textRotation="255"/>
    </xf>
    <xf numFmtId="38" fontId="45" fillId="0" borderId="10" xfId="49" applyFont="1" applyFill="1" applyBorder="1" applyAlignment="1">
      <alignment horizontal="center" vertical="distributed" textRotation="255"/>
    </xf>
    <xf numFmtId="0" fontId="43" fillId="0" borderId="12" xfId="0" applyFont="1" applyFill="1" applyBorder="1" applyAlignment="1">
      <alignment horizontal="center" vertical="distributed" textRotation="255"/>
    </xf>
    <xf numFmtId="38" fontId="45" fillId="0" borderId="21" xfId="49" applyFont="1" applyFill="1" applyBorder="1" applyAlignment="1">
      <alignment horizontal="center" vertical="distributed" textRotation="255"/>
    </xf>
    <xf numFmtId="0" fontId="43" fillId="0" borderId="22" xfId="0" applyFont="1" applyFill="1" applyBorder="1" applyAlignment="1">
      <alignment horizontal="center" vertical="distributed" textRotation="255"/>
    </xf>
    <xf numFmtId="38" fontId="45" fillId="0" borderId="13" xfId="49" applyFont="1" applyFill="1" applyBorder="1" applyAlignment="1">
      <alignment horizontal="center" vertical="distributed" textRotation="255"/>
    </xf>
    <xf numFmtId="0" fontId="43" fillId="0" borderId="15" xfId="0" applyFont="1" applyFill="1" applyBorder="1" applyAlignment="1">
      <alignment horizontal="center" vertical="distributed" textRotation="255"/>
    </xf>
    <xf numFmtId="0" fontId="43" fillId="0" borderId="16" xfId="0" applyFont="1" applyFill="1" applyBorder="1" applyAlignment="1">
      <alignment horizontal="center" vertical="distributed" textRotation="255"/>
    </xf>
    <xf numFmtId="0" fontId="43" fillId="0" borderId="11" xfId="0" applyFont="1" applyFill="1" applyBorder="1" applyAlignment="1">
      <alignment horizontal="distributed" vertical="center"/>
    </xf>
    <xf numFmtId="38" fontId="43" fillId="0" borderId="20" xfId="49" applyFont="1" applyFill="1" applyBorder="1" applyAlignment="1">
      <alignment horizontal="right" vertical="center"/>
    </xf>
    <xf numFmtId="0" fontId="43" fillId="0" borderId="18" xfId="0" applyFont="1" applyBorder="1" applyAlignment="1">
      <alignment/>
    </xf>
    <xf numFmtId="38" fontId="43" fillId="0" borderId="20" xfId="49" applyFont="1" applyFill="1" applyBorder="1" applyAlignment="1">
      <alignment vertical="center" wrapText="1"/>
    </xf>
    <xf numFmtId="0" fontId="43" fillId="0" borderId="20" xfId="0" applyFont="1" applyBorder="1" applyAlignment="1">
      <alignment/>
    </xf>
    <xf numFmtId="0" fontId="43" fillId="0" borderId="17" xfId="0" applyFont="1" applyFill="1" applyBorder="1" applyAlignment="1">
      <alignment horizontal="distributed" vertical="center"/>
    </xf>
    <xf numFmtId="0" fontId="43" fillId="0" borderId="10" xfId="0" applyFont="1" applyFill="1" applyBorder="1" applyAlignment="1">
      <alignment horizontal="distributed" vertical="center"/>
    </xf>
    <xf numFmtId="0" fontId="0" fillId="0" borderId="14" xfId="0" applyBorder="1" applyAlignment="1">
      <alignment horizontal="center"/>
    </xf>
    <xf numFmtId="0" fontId="0" fillId="0" borderId="14" xfId="0" applyFont="1" applyBorder="1" applyAlignment="1">
      <alignment horizontal="center"/>
    </xf>
    <xf numFmtId="0" fontId="43" fillId="0" borderId="21" xfId="0" applyFont="1" applyBorder="1" applyAlignment="1">
      <alignment horizontal="left" vertical="top" wrapText="1"/>
    </xf>
    <xf numFmtId="0" fontId="43" fillId="0" borderId="0" xfId="0" applyFont="1" applyBorder="1" applyAlignment="1">
      <alignment horizontal="left" vertical="top" wrapText="1"/>
    </xf>
    <xf numFmtId="0" fontId="43" fillId="0" borderId="22" xfId="0" applyFont="1" applyBorder="1" applyAlignment="1">
      <alignment horizontal="left" vertical="top"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3" fillId="0" borderId="15" xfId="0" applyFont="1"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4" fillId="0" borderId="0" xfId="0" applyFont="1" applyAlignment="1">
      <alignment horizontal="center" vertical="center"/>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8</xdr:col>
      <xdr:colOff>295275</xdr:colOff>
      <xdr:row>2</xdr:row>
      <xdr:rowOff>352425</xdr:rowOff>
    </xdr:to>
    <xdr:sp>
      <xdr:nvSpPr>
        <xdr:cNvPr id="1" name="Line 2"/>
        <xdr:cNvSpPr>
          <a:spLocks/>
        </xdr:cNvSpPr>
      </xdr:nvSpPr>
      <xdr:spPr>
        <a:xfrm>
          <a:off x="9525" y="171450"/>
          <a:ext cx="37242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xdr:row>
      <xdr:rowOff>66675</xdr:rowOff>
    </xdr:from>
    <xdr:to>
      <xdr:col>9</xdr:col>
      <xdr:colOff>790575</xdr:colOff>
      <xdr:row>2</xdr:row>
      <xdr:rowOff>333375</xdr:rowOff>
    </xdr:to>
    <xdr:sp>
      <xdr:nvSpPr>
        <xdr:cNvPr id="2" name="AutoShape 3"/>
        <xdr:cNvSpPr>
          <a:spLocks/>
        </xdr:cNvSpPr>
      </xdr:nvSpPr>
      <xdr:spPr>
        <a:xfrm>
          <a:off x="3829050" y="466725"/>
          <a:ext cx="7048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xdr:row>
      <xdr:rowOff>66675</xdr:rowOff>
    </xdr:from>
    <xdr:to>
      <xdr:col>10</xdr:col>
      <xdr:colOff>790575</xdr:colOff>
      <xdr:row>2</xdr:row>
      <xdr:rowOff>333375</xdr:rowOff>
    </xdr:to>
    <xdr:sp>
      <xdr:nvSpPr>
        <xdr:cNvPr id="3" name="AutoShape 3"/>
        <xdr:cNvSpPr>
          <a:spLocks/>
        </xdr:cNvSpPr>
      </xdr:nvSpPr>
      <xdr:spPr>
        <a:xfrm>
          <a:off x="4781550" y="466725"/>
          <a:ext cx="7048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8</xdr:col>
      <xdr:colOff>0</xdr:colOff>
      <xdr:row>2</xdr:row>
      <xdr:rowOff>333375</xdr:rowOff>
    </xdr:to>
    <xdr:sp>
      <xdr:nvSpPr>
        <xdr:cNvPr id="1" name="Line 1"/>
        <xdr:cNvSpPr>
          <a:spLocks/>
        </xdr:cNvSpPr>
      </xdr:nvSpPr>
      <xdr:spPr>
        <a:xfrm>
          <a:off x="38100" y="228600"/>
          <a:ext cx="26384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xdr:row>
      <xdr:rowOff>47625</xdr:rowOff>
    </xdr:from>
    <xdr:to>
      <xdr:col>8</xdr:col>
      <xdr:colOff>809625</xdr:colOff>
      <xdr:row>2</xdr:row>
      <xdr:rowOff>304800</xdr:rowOff>
    </xdr:to>
    <xdr:sp>
      <xdr:nvSpPr>
        <xdr:cNvPr id="2" name="AutoShape 2"/>
        <xdr:cNvSpPr>
          <a:spLocks/>
        </xdr:cNvSpPr>
      </xdr:nvSpPr>
      <xdr:spPr>
        <a:xfrm>
          <a:off x="2743200" y="438150"/>
          <a:ext cx="7429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7</xdr:col>
      <xdr:colOff>295275</xdr:colOff>
      <xdr:row>35</xdr:row>
      <xdr:rowOff>333375</xdr:rowOff>
    </xdr:to>
    <xdr:sp>
      <xdr:nvSpPr>
        <xdr:cNvPr id="3" name="Line 3"/>
        <xdr:cNvSpPr>
          <a:spLocks/>
        </xdr:cNvSpPr>
      </xdr:nvSpPr>
      <xdr:spPr>
        <a:xfrm>
          <a:off x="0" y="7239000"/>
          <a:ext cx="26670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35</xdr:row>
      <xdr:rowOff>66675</xdr:rowOff>
    </xdr:from>
    <xdr:to>
      <xdr:col>8</xdr:col>
      <xdr:colOff>819150</xdr:colOff>
      <xdr:row>35</xdr:row>
      <xdr:rowOff>323850</xdr:rowOff>
    </xdr:to>
    <xdr:sp>
      <xdr:nvSpPr>
        <xdr:cNvPr id="4" name="AutoShape 4"/>
        <xdr:cNvSpPr>
          <a:spLocks/>
        </xdr:cNvSpPr>
      </xdr:nvSpPr>
      <xdr:spPr>
        <a:xfrm>
          <a:off x="2752725" y="7467600"/>
          <a:ext cx="7429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47625</xdr:rowOff>
    </xdr:from>
    <xdr:to>
      <xdr:col>9</xdr:col>
      <xdr:colOff>809625</xdr:colOff>
      <xdr:row>2</xdr:row>
      <xdr:rowOff>304800</xdr:rowOff>
    </xdr:to>
    <xdr:sp>
      <xdr:nvSpPr>
        <xdr:cNvPr id="5" name="AutoShape 2"/>
        <xdr:cNvSpPr>
          <a:spLocks/>
        </xdr:cNvSpPr>
      </xdr:nvSpPr>
      <xdr:spPr>
        <a:xfrm>
          <a:off x="3724275" y="438150"/>
          <a:ext cx="7429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35</xdr:row>
      <xdr:rowOff>47625</xdr:rowOff>
    </xdr:from>
    <xdr:to>
      <xdr:col>9</xdr:col>
      <xdr:colOff>809625</xdr:colOff>
      <xdr:row>35</xdr:row>
      <xdr:rowOff>304800</xdr:rowOff>
    </xdr:to>
    <xdr:sp>
      <xdr:nvSpPr>
        <xdr:cNvPr id="6" name="AutoShape 2"/>
        <xdr:cNvSpPr>
          <a:spLocks/>
        </xdr:cNvSpPr>
      </xdr:nvSpPr>
      <xdr:spPr>
        <a:xfrm>
          <a:off x="3724275" y="7448550"/>
          <a:ext cx="7429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50"/>
  <sheetViews>
    <sheetView showZeros="0" view="pageBreakPreview" zoomScale="79" zoomScaleNormal="70" zoomScaleSheetLayoutView="79" zoomScalePageLayoutView="85" workbookViewId="0" topLeftCell="A1">
      <pane xSplit="2" ySplit="3" topLeftCell="F7" activePane="bottomRight" state="frozen"/>
      <selection pane="topLeft" activeCell="A1" sqref="A1"/>
      <selection pane="topRight" activeCell="C1" sqref="C1"/>
      <selection pane="bottomLeft" activeCell="A4" sqref="A4"/>
      <selection pane="bottomRight" activeCell="O52" sqref="O52"/>
    </sheetView>
  </sheetViews>
  <sheetFormatPr defaultColWidth="9.00390625" defaultRowHeight="13.5"/>
  <cols>
    <col min="1" max="2" width="3.50390625" style="1" customWidth="1"/>
    <col min="3" max="3" width="4.50390625" style="1" customWidth="1"/>
    <col min="4" max="4" width="1.625" style="1" customWidth="1"/>
    <col min="5" max="5" width="13.50390625" style="1" customWidth="1"/>
    <col min="6" max="6" width="3.625" style="1" customWidth="1"/>
    <col min="7" max="7" width="7.375" style="1" customWidth="1"/>
    <col min="8" max="8" width="7.50390625" style="1" customWidth="1"/>
    <col min="9" max="9" width="4.00390625" style="2" customWidth="1"/>
    <col min="10" max="21" width="12.50390625" style="1" customWidth="1"/>
    <col min="22" max="22" width="11.875" style="1" customWidth="1"/>
    <col min="23" max="16384" width="9.00390625" style="1" customWidth="1"/>
  </cols>
  <sheetData>
    <row r="1" spans="1:22" ht="13.5">
      <c r="A1" s="100"/>
      <c r="B1" s="100"/>
      <c r="C1" s="100"/>
      <c r="D1" s="100"/>
      <c r="E1" s="100"/>
      <c r="F1" s="100"/>
      <c r="G1" s="100"/>
      <c r="H1" s="100"/>
      <c r="I1" s="100"/>
      <c r="T1" s="91" t="s">
        <v>44</v>
      </c>
      <c r="U1" s="91"/>
      <c r="V1" s="49"/>
    </row>
    <row r="2" spans="1:21" s="7" customFormat="1" ht="18" customHeight="1">
      <c r="A2" s="3"/>
      <c r="B2" s="4"/>
      <c r="C2" s="4"/>
      <c r="D2" s="4"/>
      <c r="E2" s="4"/>
      <c r="F2" s="4"/>
      <c r="G2" s="4"/>
      <c r="H2" s="5" t="s">
        <v>40</v>
      </c>
      <c r="I2" s="6"/>
      <c r="J2" s="65" t="s">
        <v>152</v>
      </c>
      <c r="K2" s="65" t="s">
        <v>153</v>
      </c>
      <c r="L2" s="101" t="s">
        <v>142</v>
      </c>
      <c r="M2" s="101" t="s">
        <v>143</v>
      </c>
      <c r="N2" s="101" t="s">
        <v>144</v>
      </c>
      <c r="O2" s="101" t="s">
        <v>145</v>
      </c>
      <c r="P2" s="101" t="s">
        <v>146</v>
      </c>
      <c r="Q2" s="101" t="s">
        <v>147</v>
      </c>
      <c r="R2" s="101" t="s">
        <v>148</v>
      </c>
      <c r="S2" s="101" t="s">
        <v>149</v>
      </c>
      <c r="T2" s="101" t="s">
        <v>150</v>
      </c>
      <c r="U2" s="101" t="s">
        <v>151</v>
      </c>
    </row>
    <row r="3" spans="1:21" s="7" customFormat="1" ht="30" customHeight="1">
      <c r="A3" s="8"/>
      <c r="B3" s="9" t="s">
        <v>39</v>
      </c>
      <c r="C3" s="9"/>
      <c r="D3" s="9"/>
      <c r="E3" s="9"/>
      <c r="F3" s="9"/>
      <c r="G3" s="9"/>
      <c r="H3" s="9"/>
      <c r="I3" s="10"/>
      <c r="J3" s="11" t="s">
        <v>154</v>
      </c>
      <c r="K3" s="11" t="s">
        <v>41</v>
      </c>
      <c r="L3" s="102"/>
      <c r="M3" s="102"/>
      <c r="N3" s="102"/>
      <c r="O3" s="102"/>
      <c r="P3" s="102"/>
      <c r="Q3" s="102"/>
      <c r="R3" s="102"/>
      <c r="S3" s="102"/>
      <c r="T3" s="102"/>
      <c r="U3" s="102"/>
    </row>
    <row r="4" spans="1:21" s="15" customFormat="1" ht="13.5" customHeight="1">
      <c r="A4" s="92" t="s">
        <v>0</v>
      </c>
      <c r="B4" s="92" t="s">
        <v>42</v>
      </c>
      <c r="C4" s="12" t="s">
        <v>12</v>
      </c>
      <c r="D4" s="95" t="s">
        <v>1</v>
      </c>
      <c r="E4" s="95"/>
      <c r="F4" s="95"/>
      <c r="G4" s="95"/>
      <c r="H4" s="64"/>
      <c r="I4" s="71" t="s">
        <v>13</v>
      </c>
      <c r="J4" s="54">
        <f aca="true" t="shared" si="0" ref="J4:S4">SUM(J5:J7)</f>
        <v>102143</v>
      </c>
      <c r="K4" s="54">
        <f t="shared" si="0"/>
        <v>102289</v>
      </c>
      <c r="L4" s="54">
        <f t="shared" si="0"/>
        <v>102239</v>
      </c>
      <c r="M4" s="54">
        <f t="shared" si="0"/>
        <v>101572</v>
      </c>
      <c r="N4" s="54">
        <f t="shared" si="0"/>
        <v>100922</v>
      </c>
      <c r="O4" s="54">
        <f t="shared" si="0"/>
        <v>100273</v>
      </c>
      <c r="P4" s="54">
        <f t="shared" si="0"/>
        <v>99629</v>
      </c>
      <c r="Q4" s="54">
        <f t="shared" si="0"/>
        <v>98973</v>
      </c>
      <c r="R4" s="54">
        <f t="shared" si="0"/>
        <v>98323</v>
      </c>
      <c r="S4" s="54">
        <f t="shared" si="0"/>
        <v>97674</v>
      </c>
      <c r="T4" s="14">
        <f>SUM(T5:T7)</f>
        <v>97007</v>
      </c>
      <c r="U4" s="14">
        <f>SUM(U5:U7)</f>
        <v>96357</v>
      </c>
    </row>
    <row r="5" spans="1:21" s="15" customFormat="1" ht="13.5" customHeight="1">
      <c r="A5" s="93"/>
      <c r="B5" s="93"/>
      <c r="C5" s="16" t="s">
        <v>14</v>
      </c>
      <c r="D5" s="17"/>
      <c r="E5" s="95" t="s">
        <v>7</v>
      </c>
      <c r="F5" s="95"/>
      <c r="G5" s="95"/>
      <c r="H5" s="95"/>
      <c r="I5" s="96"/>
      <c r="J5" s="55">
        <v>101649</v>
      </c>
      <c r="K5" s="55">
        <v>101949</v>
      </c>
      <c r="L5" s="55">
        <v>101899</v>
      </c>
      <c r="M5" s="55">
        <v>101232</v>
      </c>
      <c r="N5" s="55">
        <v>100582</v>
      </c>
      <c r="O5" s="55">
        <v>99933</v>
      </c>
      <c r="P5" s="55">
        <v>99289</v>
      </c>
      <c r="Q5" s="55">
        <v>98633</v>
      </c>
      <c r="R5" s="55">
        <v>97983</v>
      </c>
      <c r="S5" s="55">
        <v>97334</v>
      </c>
      <c r="T5" s="18">
        <v>96667</v>
      </c>
      <c r="U5" s="18">
        <v>96017</v>
      </c>
    </row>
    <row r="6" spans="1:21" s="15" customFormat="1" ht="13.5" customHeight="1">
      <c r="A6" s="93"/>
      <c r="B6" s="93"/>
      <c r="C6" s="16" t="s">
        <v>2</v>
      </c>
      <c r="D6" s="17"/>
      <c r="E6" s="95" t="s">
        <v>4</v>
      </c>
      <c r="F6" s="95"/>
      <c r="G6" s="95"/>
      <c r="H6" s="64"/>
      <c r="I6" s="71" t="s">
        <v>92</v>
      </c>
      <c r="J6" s="55"/>
      <c r="K6" s="55"/>
      <c r="L6" s="55"/>
      <c r="M6" s="55"/>
      <c r="N6" s="55"/>
      <c r="O6" s="55"/>
      <c r="P6" s="55"/>
      <c r="Q6" s="55"/>
      <c r="R6" s="55"/>
      <c r="S6" s="55"/>
      <c r="T6" s="18"/>
      <c r="U6" s="18"/>
    </row>
    <row r="7" spans="1:21" s="15" customFormat="1" ht="13.5" customHeight="1">
      <c r="A7" s="93"/>
      <c r="B7" s="93"/>
      <c r="C7" s="16" t="s">
        <v>3</v>
      </c>
      <c r="D7" s="17"/>
      <c r="E7" s="95" t="s">
        <v>5</v>
      </c>
      <c r="F7" s="95"/>
      <c r="G7" s="95"/>
      <c r="H7" s="95"/>
      <c r="I7" s="96"/>
      <c r="J7" s="55">
        <v>494</v>
      </c>
      <c r="K7" s="55">
        <v>340</v>
      </c>
      <c r="L7" s="55">
        <v>340</v>
      </c>
      <c r="M7" s="55">
        <v>340</v>
      </c>
      <c r="N7" s="55">
        <v>340</v>
      </c>
      <c r="O7" s="55">
        <v>340</v>
      </c>
      <c r="P7" s="55">
        <v>340</v>
      </c>
      <c r="Q7" s="55">
        <v>340</v>
      </c>
      <c r="R7" s="55">
        <v>340</v>
      </c>
      <c r="S7" s="55">
        <v>340</v>
      </c>
      <c r="T7" s="18">
        <v>340</v>
      </c>
      <c r="U7" s="18">
        <v>340</v>
      </c>
    </row>
    <row r="8" spans="1:21" s="15" customFormat="1" ht="13.5" customHeight="1">
      <c r="A8" s="93"/>
      <c r="B8" s="93"/>
      <c r="C8" s="12" t="s">
        <v>93</v>
      </c>
      <c r="D8" s="95" t="s">
        <v>6</v>
      </c>
      <c r="E8" s="95"/>
      <c r="F8" s="95"/>
      <c r="G8" s="95"/>
      <c r="H8" s="95"/>
      <c r="I8" s="96"/>
      <c r="J8" s="54">
        <f>J9+J13+J12</f>
        <v>239377</v>
      </c>
      <c r="K8" s="54">
        <f aca="true" t="shared" si="1" ref="K8:T8">K9+K13+K12</f>
        <v>178653</v>
      </c>
      <c r="L8" s="54">
        <f t="shared" si="1"/>
        <v>179235</v>
      </c>
      <c r="M8" s="54">
        <f t="shared" si="1"/>
        <v>178842</v>
      </c>
      <c r="N8" s="54">
        <f t="shared" si="1"/>
        <v>178749</v>
      </c>
      <c r="O8" s="54">
        <f t="shared" si="1"/>
        <v>178502</v>
      </c>
      <c r="P8" s="54">
        <f t="shared" si="1"/>
        <v>178654</v>
      </c>
      <c r="Q8" s="54">
        <f t="shared" si="1"/>
        <v>178974</v>
      </c>
      <c r="R8" s="54">
        <f t="shared" si="1"/>
        <v>179022</v>
      </c>
      <c r="S8" s="54">
        <f t="shared" si="1"/>
        <v>177961</v>
      </c>
      <c r="T8" s="54">
        <f t="shared" si="1"/>
        <v>176975</v>
      </c>
      <c r="U8" s="54">
        <f>U9+U13+U12</f>
        <v>175612</v>
      </c>
    </row>
    <row r="9" spans="1:21" s="15" customFormat="1" ht="13.5" customHeight="1">
      <c r="A9" s="93"/>
      <c r="B9" s="93"/>
      <c r="C9" s="19" t="s">
        <v>94</v>
      </c>
      <c r="D9" s="20"/>
      <c r="E9" s="106" t="s">
        <v>8</v>
      </c>
      <c r="F9" s="106"/>
      <c r="G9" s="106"/>
      <c r="H9" s="106"/>
      <c r="I9" s="126"/>
      <c r="J9" s="54">
        <f aca="true" t="shared" si="2" ref="J9:S9">J10+J11</f>
        <v>134954</v>
      </c>
      <c r="K9" s="54">
        <f t="shared" si="2"/>
        <v>75950</v>
      </c>
      <c r="L9" s="54">
        <f t="shared" si="2"/>
        <v>78599</v>
      </c>
      <c r="M9" s="54">
        <f t="shared" si="2"/>
        <v>81897</v>
      </c>
      <c r="N9" s="54">
        <f t="shared" si="2"/>
        <v>78875</v>
      </c>
      <c r="O9" s="54">
        <f t="shared" si="2"/>
        <v>79248</v>
      </c>
      <c r="P9" s="54">
        <f t="shared" si="2"/>
        <v>81622</v>
      </c>
      <c r="Q9" s="54">
        <f t="shared" si="2"/>
        <v>86158</v>
      </c>
      <c r="R9" s="54">
        <f t="shared" si="2"/>
        <v>86586</v>
      </c>
      <c r="S9" s="54">
        <f t="shared" si="2"/>
        <v>65048</v>
      </c>
      <c r="T9" s="14">
        <f>T10+T11</f>
        <v>65422</v>
      </c>
      <c r="U9" s="14">
        <f>U10+U11</f>
        <v>54523</v>
      </c>
    </row>
    <row r="10" spans="1:21" s="15" customFormat="1" ht="13.5" customHeight="1">
      <c r="A10" s="93"/>
      <c r="B10" s="93"/>
      <c r="C10" s="21"/>
      <c r="D10" s="22"/>
      <c r="E10" s="23"/>
      <c r="F10" s="97" t="s">
        <v>88</v>
      </c>
      <c r="G10" s="98"/>
      <c r="H10" s="98"/>
      <c r="I10" s="99"/>
      <c r="J10" s="55">
        <v>134954</v>
      </c>
      <c r="K10" s="55">
        <v>75950</v>
      </c>
      <c r="L10" s="55">
        <v>78599</v>
      </c>
      <c r="M10" s="55">
        <v>81897</v>
      </c>
      <c r="N10" s="55">
        <v>78875</v>
      </c>
      <c r="O10" s="55">
        <v>79248</v>
      </c>
      <c r="P10" s="55">
        <v>81622</v>
      </c>
      <c r="Q10" s="55">
        <v>86158</v>
      </c>
      <c r="R10" s="55">
        <v>86586</v>
      </c>
      <c r="S10" s="55">
        <v>65048</v>
      </c>
      <c r="T10" s="18">
        <v>65422</v>
      </c>
      <c r="U10" s="18">
        <v>54523</v>
      </c>
    </row>
    <row r="11" spans="1:21" s="15" customFormat="1" ht="13.5" customHeight="1">
      <c r="A11" s="93"/>
      <c r="B11" s="93"/>
      <c r="C11" s="24"/>
      <c r="D11" s="25"/>
      <c r="E11" s="66"/>
      <c r="F11" s="97" t="s">
        <v>9</v>
      </c>
      <c r="G11" s="98"/>
      <c r="H11" s="98"/>
      <c r="I11" s="99"/>
      <c r="J11" s="55"/>
      <c r="K11" s="55"/>
      <c r="L11" s="55"/>
      <c r="M11" s="55"/>
      <c r="N11" s="55"/>
      <c r="O11" s="55"/>
      <c r="P11" s="55"/>
      <c r="Q11" s="55"/>
      <c r="R11" s="55"/>
      <c r="S11" s="55"/>
      <c r="T11" s="18"/>
      <c r="U11" s="18"/>
    </row>
    <row r="12" spans="1:21" s="15" customFormat="1" ht="13.5" customHeight="1">
      <c r="A12" s="93"/>
      <c r="B12" s="93"/>
      <c r="C12" s="16" t="s">
        <v>95</v>
      </c>
      <c r="D12" s="25"/>
      <c r="E12" s="106" t="s">
        <v>131</v>
      </c>
      <c r="F12" s="106"/>
      <c r="G12" s="106"/>
      <c r="H12" s="106"/>
      <c r="I12" s="126"/>
      <c r="J12" s="55">
        <v>104414</v>
      </c>
      <c r="K12" s="55">
        <v>102703</v>
      </c>
      <c r="L12" s="55">
        <v>100636</v>
      </c>
      <c r="M12" s="55">
        <v>96945</v>
      </c>
      <c r="N12" s="55">
        <v>99874</v>
      </c>
      <c r="O12" s="55">
        <v>99254</v>
      </c>
      <c r="P12" s="55">
        <v>97032</v>
      </c>
      <c r="Q12" s="55">
        <v>92816</v>
      </c>
      <c r="R12" s="55">
        <v>92436</v>
      </c>
      <c r="S12" s="55">
        <v>112913</v>
      </c>
      <c r="T12" s="18">
        <v>111553</v>
      </c>
      <c r="U12" s="18">
        <v>121089</v>
      </c>
    </row>
    <row r="13" spans="1:21" s="15" customFormat="1" ht="13.5" customHeight="1">
      <c r="A13" s="93"/>
      <c r="B13" s="93"/>
      <c r="C13" s="16" t="s">
        <v>117</v>
      </c>
      <c r="D13" s="17"/>
      <c r="E13" s="95" t="s">
        <v>5</v>
      </c>
      <c r="F13" s="95"/>
      <c r="G13" s="95"/>
      <c r="H13" s="95"/>
      <c r="I13" s="96"/>
      <c r="J13" s="55">
        <v>9</v>
      </c>
      <c r="K13" s="55"/>
      <c r="L13" s="55"/>
      <c r="M13" s="55"/>
      <c r="N13" s="55"/>
      <c r="O13" s="55"/>
      <c r="P13" s="55"/>
      <c r="Q13" s="55"/>
      <c r="R13" s="55"/>
      <c r="S13" s="55"/>
      <c r="T13" s="18"/>
      <c r="U13" s="18"/>
    </row>
    <row r="14" spans="1:21" s="15" customFormat="1" ht="13.5" customHeight="1">
      <c r="A14" s="93"/>
      <c r="B14" s="94"/>
      <c r="C14" s="107" t="s">
        <v>10</v>
      </c>
      <c r="D14" s="108"/>
      <c r="E14" s="108"/>
      <c r="F14" s="108"/>
      <c r="G14" s="108"/>
      <c r="H14" s="108"/>
      <c r="I14" s="71" t="s">
        <v>96</v>
      </c>
      <c r="J14" s="54">
        <f aca="true" t="shared" si="3" ref="J14:S14">J4+J8</f>
        <v>341520</v>
      </c>
      <c r="K14" s="54">
        <f t="shared" si="3"/>
        <v>280942</v>
      </c>
      <c r="L14" s="54">
        <f t="shared" si="3"/>
        <v>281474</v>
      </c>
      <c r="M14" s="54">
        <f t="shared" si="3"/>
        <v>280414</v>
      </c>
      <c r="N14" s="54">
        <f t="shared" si="3"/>
        <v>279671</v>
      </c>
      <c r="O14" s="54">
        <f t="shared" si="3"/>
        <v>278775</v>
      </c>
      <c r="P14" s="54">
        <f t="shared" si="3"/>
        <v>278283</v>
      </c>
      <c r="Q14" s="54">
        <f t="shared" si="3"/>
        <v>277947</v>
      </c>
      <c r="R14" s="54">
        <f t="shared" si="3"/>
        <v>277345</v>
      </c>
      <c r="S14" s="54">
        <f t="shared" si="3"/>
        <v>275635</v>
      </c>
      <c r="T14" s="14">
        <f>T4+T8</f>
        <v>273982</v>
      </c>
      <c r="U14" s="14">
        <f>U4+U8</f>
        <v>271969</v>
      </c>
    </row>
    <row r="15" spans="1:21" s="15" customFormat="1" ht="13.5" customHeight="1">
      <c r="A15" s="93"/>
      <c r="B15" s="92" t="s">
        <v>43</v>
      </c>
      <c r="C15" s="12" t="s">
        <v>116</v>
      </c>
      <c r="D15" s="95" t="s">
        <v>11</v>
      </c>
      <c r="E15" s="95"/>
      <c r="F15" s="95"/>
      <c r="G15" s="95"/>
      <c r="H15" s="95"/>
      <c r="I15" s="96"/>
      <c r="J15" s="54">
        <f aca="true" t="shared" si="4" ref="J15:S15">J16+J20+J25</f>
        <v>188617</v>
      </c>
      <c r="K15" s="54">
        <f t="shared" si="4"/>
        <v>189741</v>
      </c>
      <c r="L15" s="54">
        <f t="shared" si="4"/>
        <v>190187</v>
      </c>
      <c r="M15" s="54">
        <f t="shared" si="4"/>
        <v>189084</v>
      </c>
      <c r="N15" s="54">
        <f t="shared" si="4"/>
        <v>188861</v>
      </c>
      <c r="O15" s="54">
        <f t="shared" si="4"/>
        <v>188237</v>
      </c>
      <c r="P15" s="54">
        <f t="shared" si="4"/>
        <v>187423</v>
      </c>
      <c r="Q15" s="54">
        <f t="shared" si="4"/>
        <v>187180</v>
      </c>
      <c r="R15" s="54">
        <f>R16+R20+R25</f>
        <v>187208</v>
      </c>
      <c r="S15" s="54">
        <f t="shared" si="4"/>
        <v>186555</v>
      </c>
      <c r="T15" s="14">
        <f>T16+T20+T25</f>
        <v>185723</v>
      </c>
      <c r="U15" s="14">
        <f>U16+U20+U25</f>
        <v>185723</v>
      </c>
    </row>
    <row r="16" spans="1:21" s="15" customFormat="1" ht="13.5" customHeight="1">
      <c r="A16" s="93"/>
      <c r="B16" s="93"/>
      <c r="C16" s="19" t="s">
        <v>94</v>
      </c>
      <c r="D16" s="20"/>
      <c r="E16" s="106" t="s">
        <v>17</v>
      </c>
      <c r="F16" s="95"/>
      <c r="G16" s="95"/>
      <c r="H16" s="95"/>
      <c r="I16" s="96"/>
      <c r="J16" s="56">
        <f aca="true" t="shared" si="5" ref="J16:T16">SUM(J17:J19)</f>
        <v>8005</v>
      </c>
      <c r="K16" s="56">
        <f t="shared" si="5"/>
        <v>8005</v>
      </c>
      <c r="L16" s="56">
        <f t="shared" si="5"/>
        <v>8005</v>
      </c>
      <c r="M16" s="56">
        <f t="shared" si="5"/>
        <v>8005</v>
      </c>
      <c r="N16" s="56">
        <f t="shared" si="5"/>
        <v>8005</v>
      </c>
      <c r="O16" s="56">
        <f t="shared" si="5"/>
        <v>8005</v>
      </c>
      <c r="P16" s="56">
        <f t="shared" si="5"/>
        <v>8005</v>
      </c>
      <c r="Q16" s="56">
        <f t="shared" si="5"/>
        <v>8005</v>
      </c>
      <c r="R16" s="56">
        <f t="shared" si="5"/>
        <v>8005</v>
      </c>
      <c r="S16" s="56">
        <f t="shared" si="5"/>
        <v>8005</v>
      </c>
      <c r="T16" s="56">
        <f t="shared" si="5"/>
        <v>8005</v>
      </c>
      <c r="U16" s="56">
        <f>SUM(U17:U19)</f>
        <v>8005</v>
      </c>
    </row>
    <row r="17" spans="1:21" s="15" customFormat="1" ht="13.5" customHeight="1">
      <c r="A17" s="93"/>
      <c r="B17" s="93"/>
      <c r="C17" s="21"/>
      <c r="D17" s="22"/>
      <c r="E17" s="23"/>
      <c r="F17" s="97" t="s">
        <v>18</v>
      </c>
      <c r="G17" s="98"/>
      <c r="H17" s="98"/>
      <c r="I17" s="99"/>
      <c r="J17" s="55">
        <v>4765</v>
      </c>
      <c r="K17" s="55">
        <v>4765</v>
      </c>
      <c r="L17" s="55">
        <v>4765</v>
      </c>
      <c r="M17" s="55">
        <v>4765</v>
      </c>
      <c r="N17" s="55">
        <v>4765</v>
      </c>
      <c r="O17" s="55">
        <v>4765</v>
      </c>
      <c r="P17" s="55">
        <v>4765</v>
      </c>
      <c r="Q17" s="55">
        <v>4765</v>
      </c>
      <c r="R17" s="55">
        <v>4765</v>
      </c>
      <c r="S17" s="55">
        <v>4765</v>
      </c>
      <c r="T17" s="55">
        <v>4765</v>
      </c>
      <c r="U17" s="55">
        <v>4765</v>
      </c>
    </row>
    <row r="18" spans="1:21" s="15" customFormat="1" ht="13.5" customHeight="1">
      <c r="A18" s="93"/>
      <c r="B18" s="93"/>
      <c r="C18" s="21"/>
      <c r="D18" s="22"/>
      <c r="E18" s="23"/>
      <c r="F18" s="97" t="s">
        <v>132</v>
      </c>
      <c r="G18" s="98"/>
      <c r="H18" s="98"/>
      <c r="I18" s="99"/>
      <c r="J18" s="55"/>
      <c r="K18" s="55"/>
      <c r="L18" s="55"/>
      <c r="M18" s="55"/>
      <c r="N18" s="55"/>
      <c r="O18" s="55"/>
      <c r="P18" s="55"/>
      <c r="Q18" s="55"/>
      <c r="R18" s="55"/>
      <c r="S18" s="55"/>
      <c r="T18" s="18"/>
      <c r="U18" s="18"/>
    </row>
    <row r="19" spans="1:21" s="15" customFormat="1" ht="13.5" customHeight="1">
      <c r="A19" s="93"/>
      <c r="B19" s="93"/>
      <c r="C19" s="24"/>
      <c r="D19" s="25"/>
      <c r="E19" s="66"/>
      <c r="F19" s="97" t="s">
        <v>5</v>
      </c>
      <c r="G19" s="98"/>
      <c r="H19" s="98"/>
      <c r="I19" s="99"/>
      <c r="J19" s="55">
        <v>3240</v>
      </c>
      <c r="K19" s="55">
        <v>3240</v>
      </c>
      <c r="L19" s="55">
        <v>3240</v>
      </c>
      <c r="M19" s="55">
        <v>3240</v>
      </c>
      <c r="N19" s="55">
        <v>3240</v>
      </c>
      <c r="O19" s="55">
        <v>3240</v>
      </c>
      <c r="P19" s="55">
        <v>3240</v>
      </c>
      <c r="Q19" s="55">
        <v>3240</v>
      </c>
      <c r="R19" s="55">
        <v>3240</v>
      </c>
      <c r="S19" s="55">
        <v>3240</v>
      </c>
      <c r="T19" s="18">
        <v>3240</v>
      </c>
      <c r="U19" s="18">
        <v>3240</v>
      </c>
    </row>
    <row r="20" spans="1:21" s="15" customFormat="1" ht="13.5" customHeight="1">
      <c r="A20" s="93"/>
      <c r="B20" s="93"/>
      <c r="C20" s="19" t="s">
        <v>95</v>
      </c>
      <c r="D20" s="20"/>
      <c r="E20" s="106" t="s">
        <v>19</v>
      </c>
      <c r="F20" s="95"/>
      <c r="G20" s="95"/>
      <c r="H20" s="95"/>
      <c r="I20" s="96"/>
      <c r="J20" s="54">
        <f aca="true" t="shared" si="6" ref="J20:S20">SUM(J21:J24)</f>
        <v>52256</v>
      </c>
      <c r="K20" s="54">
        <f t="shared" si="6"/>
        <v>54000</v>
      </c>
      <c r="L20" s="54">
        <f t="shared" si="6"/>
        <v>54000</v>
      </c>
      <c r="M20" s="54">
        <f t="shared" si="6"/>
        <v>54100</v>
      </c>
      <c r="N20" s="54">
        <f t="shared" si="6"/>
        <v>54100</v>
      </c>
      <c r="O20" s="54">
        <f t="shared" si="6"/>
        <v>54100</v>
      </c>
      <c r="P20" s="54">
        <f t="shared" si="6"/>
        <v>54100</v>
      </c>
      <c r="Q20" s="54">
        <f t="shared" si="6"/>
        <v>54100</v>
      </c>
      <c r="R20" s="54">
        <f t="shared" si="6"/>
        <v>54100</v>
      </c>
      <c r="S20" s="54">
        <f t="shared" si="6"/>
        <v>54100</v>
      </c>
      <c r="T20" s="14">
        <f>SUM(T21:T24)</f>
        <v>54100</v>
      </c>
      <c r="U20" s="14">
        <f>SUM(U21:U24)</f>
        <v>54100</v>
      </c>
    </row>
    <row r="21" spans="1:21" s="15" customFormat="1" ht="13.5" customHeight="1">
      <c r="A21" s="93"/>
      <c r="B21" s="93"/>
      <c r="C21" s="21"/>
      <c r="D21" s="22"/>
      <c r="E21" s="22"/>
      <c r="F21" s="97" t="s">
        <v>20</v>
      </c>
      <c r="G21" s="98"/>
      <c r="H21" s="98"/>
      <c r="I21" s="99"/>
      <c r="J21" s="55">
        <v>1917</v>
      </c>
      <c r="K21" s="55">
        <v>2000</v>
      </c>
      <c r="L21" s="55">
        <v>2000</v>
      </c>
      <c r="M21" s="55">
        <v>2100</v>
      </c>
      <c r="N21" s="55">
        <v>2100</v>
      </c>
      <c r="O21" s="55">
        <v>2100</v>
      </c>
      <c r="P21" s="55">
        <v>2100</v>
      </c>
      <c r="Q21" s="55">
        <v>2100</v>
      </c>
      <c r="R21" s="55">
        <v>2100</v>
      </c>
      <c r="S21" s="55">
        <v>2100</v>
      </c>
      <c r="T21" s="18">
        <v>2100</v>
      </c>
      <c r="U21" s="18">
        <v>2100</v>
      </c>
    </row>
    <row r="22" spans="1:21" s="15" customFormat="1" ht="13.5" customHeight="1">
      <c r="A22" s="93"/>
      <c r="B22" s="93"/>
      <c r="C22" s="21"/>
      <c r="D22" s="22"/>
      <c r="E22" s="22"/>
      <c r="F22" s="97" t="s">
        <v>21</v>
      </c>
      <c r="G22" s="98"/>
      <c r="H22" s="98"/>
      <c r="I22" s="99"/>
      <c r="J22" s="55">
        <v>1054</v>
      </c>
      <c r="K22" s="55">
        <v>2000</v>
      </c>
      <c r="L22" s="55">
        <v>2000</v>
      </c>
      <c r="M22" s="55">
        <v>2000</v>
      </c>
      <c r="N22" s="55">
        <v>2000</v>
      </c>
      <c r="O22" s="55">
        <v>2000</v>
      </c>
      <c r="P22" s="55">
        <v>2000</v>
      </c>
      <c r="Q22" s="55">
        <v>2000</v>
      </c>
      <c r="R22" s="55">
        <v>2000</v>
      </c>
      <c r="S22" s="55">
        <v>2000</v>
      </c>
      <c r="T22" s="18">
        <v>2000</v>
      </c>
      <c r="U22" s="18">
        <v>2000</v>
      </c>
    </row>
    <row r="23" spans="1:21" s="15" customFormat="1" ht="13.5" customHeight="1">
      <c r="A23" s="93"/>
      <c r="B23" s="93"/>
      <c r="C23" s="21"/>
      <c r="D23" s="22"/>
      <c r="E23" s="22"/>
      <c r="F23" s="97" t="s">
        <v>22</v>
      </c>
      <c r="G23" s="98"/>
      <c r="H23" s="98"/>
      <c r="I23" s="99"/>
      <c r="J23" s="55"/>
      <c r="K23" s="55"/>
      <c r="L23" s="55"/>
      <c r="M23" s="55"/>
      <c r="N23" s="55"/>
      <c r="O23" s="55"/>
      <c r="P23" s="55"/>
      <c r="Q23" s="55"/>
      <c r="R23" s="55"/>
      <c r="S23" s="55"/>
      <c r="T23" s="18"/>
      <c r="U23" s="18"/>
    </row>
    <row r="24" spans="1:21" s="15" customFormat="1" ht="13.5" customHeight="1">
      <c r="A24" s="93"/>
      <c r="B24" s="93"/>
      <c r="C24" s="24"/>
      <c r="D24" s="25"/>
      <c r="E24" s="25"/>
      <c r="F24" s="97" t="s">
        <v>5</v>
      </c>
      <c r="G24" s="98"/>
      <c r="H24" s="98"/>
      <c r="I24" s="99"/>
      <c r="J24" s="55">
        <v>49285</v>
      </c>
      <c r="K24" s="55">
        <v>50000</v>
      </c>
      <c r="L24" s="55">
        <v>50000</v>
      </c>
      <c r="M24" s="55">
        <v>50000</v>
      </c>
      <c r="N24" s="55">
        <v>50000</v>
      </c>
      <c r="O24" s="55">
        <v>50000</v>
      </c>
      <c r="P24" s="55">
        <v>50000</v>
      </c>
      <c r="Q24" s="55">
        <v>50000</v>
      </c>
      <c r="R24" s="55">
        <v>50000</v>
      </c>
      <c r="S24" s="55">
        <v>50000</v>
      </c>
      <c r="T24" s="18">
        <v>50000</v>
      </c>
      <c r="U24" s="18">
        <v>50000</v>
      </c>
    </row>
    <row r="25" spans="1:21" s="15" customFormat="1" ht="13.5" customHeight="1">
      <c r="A25" s="93"/>
      <c r="B25" s="93"/>
      <c r="C25" s="16" t="s">
        <v>117</v>
      </c>
      <c r="D25" s="17"/>
      <c r="E25" s="95" t="s">
        <v>23</v>
      </c>
      <c r="F25" s="95"/>
      <c r="G25" s="95"/>
      <c r="H25" s="95"/>
      <c r="I25" s="96"/>
      <c r="J25" s="55">
        <v>128356</v>
      </c>
      <c r="K25" s="55">
        <v>127736</v>
      </c>
      <c r="L25" s="55">
        <v>128182</v>
      </c>
      <c r="M25" s="55">
        <v>126979</v>
      </c>
      <c r="N25" s="55">
        <v>126756</v>
      </c>
      <c r="O25" s="55">
        <v>126132</v>
      </c>
      <c r="P25" s="55">
        <v>125318</v>
      </c>
      <c r="Q25" s="55">
        <v>125075</v>
      </c>
      <c r="R25" s="55">
        <v>125103</v>
      </c>
      <c r="S25" s="55">
        <v>124450</v>
      </c>
      <c r="T25" s="18">
        <v>123618</v>
      </c>
      <c r="U25" s="18">
        <v>123618</v>
      </c>
    </row>
    <row r="26" spans="1:21" s="15" customFormat="1" ht="13.5" customHeight="1">
      <c r="A26" s="93"/>
      <c r="B26" s="93"/>
      <c r="C26" s="12" t="s">
        <v>93</v>
      </c>
      <c r="D26" s="95" t="s">
        <v>24</v>
      </c>
      <c r="E26" s="95"/>
      <c r="F26" s="95"/>
      <c r="G26" s="95"/>
      <c r="H26" s="95"/>
      <c r="I26" s="96"/>
      <c r="J26" s="54">
        <f aca="true" t="shared" si="7" ref="J26:S26">J27+J28</f>
        <v>60530</v>
      </c>
      <c r="K26" s="54">
        <f t="shared" si="7"/>
        <v>57320</v>
      </c>
      <c r="L26" s="54">
        <f t="shared" si="7"/>
        <v>54313</v>
      </c>
      <c r="M26" s="54">
        <f t="shared" si="7"/>
        <v>52544</v>
      </c>
      <c r="N26" s="54">
        <f t="shared" si="7"/>
        <v>49214</v>
      </c>
      <c r="O26" s="54">
        <f t="shared" si="7"/>
        <v>46017</v>
      </c>
      <c r="P26" s="54">
        <f t="shared" si="7"/>
        <v>44044</v>
      </c>
      <c r="Q26" s="54">
        <f t="shared" si="7"/>
        <v>39984</v>
      </c>
      <c r="R26" s="54">
        <f t="shared" si="7"/>
        <v>36805</v>
      </c>
      <c r="S26" s="54">
        <f t="shared" si="7"/>
        <v>33746</v>
      </c>
      <c r="T26" s="14">
        <f>T27+T28</f>
        <v>29481</v>
      </c>
      <c r="U26" s="14">
        <f>U27+U28</f>
        <v>25820</v>
      </c>
    </row>
    <row r="27" spans="1:21" s="15" customFormat="1" ht="13.5" customHeight="1">
      <c r="A27" s="93"/>
      <c r="B27" s="93"/>
      <c r="C27" s="16" t="s">
        <v>94</v>
      </c>
      <c r="D27" s="26"/>
      <c r="E27" s="95" t="s">
        <v>25</v>
      </c>
      <c r="F27" s="95"/>
      <c r="G27" s="95"/>
      <c r="H27" s="95"/>
      <c r="I27" s="96"/>
      <c r="J27" s="55">
        <v>60530</v>
      </c>
      <c r="K27" s="55">
        <v>57320</v>
      </c>
      <c r="L27" s="55">
        <v>54313</v>
      </c>
      <c r="M27" s="55">
        <v>52544</v>
      </c>
      <c r="N27" s="55">
        <v>49214</v>
      </c>
      <c r="O27" s="55">
        <v>46017</v>
      </c>
      <c r="P27" s="55">
        <v>44044</v>
      </c>
      <c r="Q27" s="55">
        <v>39984</v>
      </c>
      <c r="R27" s="55">
        <v>36805</v>
      </c>
      <c r="S27" s="55">
        <v>33746</v>
      </c>
      <c r="T27" s="18">
        <v>29481</v>
      </c>
      <c r="U27" s="18">
        <v>25820</v>
      </c>
    </row>
    <row r="28" spans="1:21" s="15" customFormat="1" ht="13.5" customHeight="1">
      <c r="A28" s="93"/>
      <c r="B28" s="93"/>
      <c r="C28" s="16" t="s">
        <v>2</v>
      </c>
      <c r="D28" s="26"/>
      <c r="E28" s="95" t="s">
        <v>5</v>
      </c>
      <c r="F28" s="95"/>
      <c r="G28" s="95"/>
      <c r="H28" s="95"/>
      <c r="I28" s="96"/>
      <c r="J28" s="55"/>
      <c r="K28" s="55"/>
      <c r="L28" s="55"/>
      <c r="M28" s="55"/>
      <c r="N28" s="55"/>
      <c r="O28" s="55"/>
      <c r="P28" s="55"/>
      <c r="Q28" s="55"/>
      <c r="R28" s="55"/>
      <c r="S28" s="55"/>
      <c r="T28" s="18"/>
      <c r="U28" s="18"/>
    </row>
    <row r="29" spans="1:21" s="15" customFormat="1" ht="13.5" customHeight="1">
      <c r="A29" s="93"/>
      <c r="B29" s="94"/>
      <c r="C29" s="105" t="s">
        <v>26</v>
      </c>
      <c r="D29" s="106"/>
      <c r="E29" s="106"/>
      <c r="F29" s="106"/>
      <c r="G29" s="106"/>
      <c r="H29" s="106"/>
      <c r="I29" s="71" t="s">
        <v>97</v>
      </c>
      <c r="J29" s="54">
        <f aca="true" t="shared" si="8" ref="J29:S29">J15+J26</f>
        <v>249147</v>
      </c>
      <c r="K29" s="54">
        <f t="shared" si="8"/>
        <v>247061</v>
      </c>
      <c r="L29" s="54">
        <f t="shared" si="8"/>
        <v>244500</v>
      </c>
      <c r="M29" s="54">
        <f t="shared" si="8"/>
        <v>241628</v>
      </c>
      <c r="N29" s="54">
        <f t="shared" si="8"/>
        <v>238075</v>
      </c>
      <c r="O29" s="54">
        <f t="shared" si="8"/>
        <v>234254</v>
      </c>
      <c r="P29" s="54">
        <f t="shared" si="8"/>
        <v>231467</v>
      </c>
      <c r="Q29" s="54">
        <f t="shared" si="8"/>
        <v>227164</v>
      </c>
      <c r="R29" s="54">
        <f t="shared" si="8"/>
        <v>224013</v>
      </c>
      <c r="S29" s="54">
        <f t="shared" si="8"/>
        <v>220301</v>
      </c>
      <c r="T29" s="14">
        <f>T15+T26</f>
        <v>215204</v>
      </c>
      <c r="U29" s="14">
        <f>U15+U26</f>
        <v>211543</v>
      </c>
    </row>
    <row r="30" spans="1:21" s="15" customFormat="1" ht="13.5" customHeight="1">
      <c r="A30" s="94"/>
      <c r="B30" s="95" t="s">
        <v>27</v>
      </c>
      <c r="C30" s="95"/>
      <c r="D30" s="95"/>
      <c r="E30" s="95"/>
      <c r="F30" s="64"/>
      <c r="G30" s="115" t="s">
        <v>98</v>
      </c>
      <c r="H30" s="115"/>
      <c r="I30" s="71" t="s">
        <v>99</v>
      </c>
      <c r="J30" s="54">
        <f>J14-J29</f>
        <v>92373</v>
      </c>
      <c r="K30" s="54">
        <f aca="true" t="shared" si="9" ref="K30:S30">K14-K29</f>
        <v>33881</v>
      </c>
      <c r="L30" s="54">
        <f t="shared" si="9"/>
        <v>36974</v>
      </c>
      <c r="M30" s="54">
        <f t="shared" si="9"/>
        <v>38786</v>
      </c>
      <c r="N30" s="54">
        <f t="shared" si="9"/>
        <v>41596</v>
      </c>
      <c r="O30" s="54">
        <f t="shared" si="9"/>
        <v>44521</v>
      </c>
      <c r="P30" s="54">
        <f t="shared" si="9"/>
        <v>46816</v>
      </c>
      <c r="Q30" s="54">
        <f t="shared" si="9"/>
        <v>50783</v>
      </c>
      <c r="R30" s="54">
        <f t="shared" si="9"/>
        <v>53332</v>
      </c>
      <c r="S30" s="54">
        <f t="shared" si="9"/>
        <v>55334</v>
      </c>
      <c r="T30" s="14">
        <f>T14-T29</f>
        <v>58778</v>
      </c>
      <c r="U30" s="14">
        <f>U14-U29</f>
        <v>60426</v>
      </c>
    </row>
    <row r="31" spans="1:21" s="15" customFormat="1" ht="13.5" customHeight="1">
      <c r="A31" s="97" t="s">
        <v>29</v>
      </c>
      <c r="B31" s="95"/>
      <c r="C31" s="95"/>
      <c r="D31" s="95"/>
      <c r="E31" s="95"/>
      <c r="F31" s="95"/>
      <c r="G31" s="95"/>
      <c r="H31" s="27"/>
      <c r="I31" s="71" t="s">
        <v>100</v>
      </c>
      <c r="J31" s="55">
        <v>6209</v>
      </c>
      <c r="K31" s="55">
        <v>4931</v>
      </c>
      <c r="L31" s="55"/>
      <c r="M31" s="55"/>
      <c r="N31" s="55"/>
      <c r="O31" s="55"/>
      <c r="P31" s="55"/>
      <c r="Q31" s="55"/>
      <c r="R31" s="55"/>
      <c r="S31" s="55"/>
      <c r="T31" s="18"/>
      <c r="U31" s="18"/>
    </row>
    <row r="32" spans="1:21" s="15" customFormat="1" ht="13.5" customHeight="1">
      <c r="A32" s="97" t="s">
        <v>30</v>
      </c>
      <c r="B32" s="95"/>
      <c r="C32" s="95"/>
      <c r="D32" s="95"/>
      <c r="E32" s="95"/>
      <c r="F32" s="95"/>
      <c r="G32" s="95"/>
      <c r="H32" s="27"/>
      <c r="I32" s="71" t="s">
        <v>101</v>
      </c>
      <c r="J32" s="55">
        <v>0</v>
      </c>
      <c r="K32" s="55"/>
      <c r="L32" s="55"/>
      <c r="M32" s="55"/>
      <c r="N32" s="55"/>
      <c r="O32" s="55"/>
      <c r="P32" s="55"/>
      <c r="Q32" s="55"/>
      <c r="R32" s="55"/>
      <c r="S32" s="55"/>
      <c r="T32" s="18"/>
      <c r="U32" s="18"/>
    </row>
    <row r="33" spans="1:21" s="15" customFormat="1" ht="13.5" customHeight="1">
      <c r="A33" s="97" t="s">
        <v>28</v>
      </c>
      <c r="B33" s="95"/>
      <c r="C33" s="95"/>
      <c r="D33" s="95"/>
      <c r="E33" s="95"/>
      <c r="F33" s="64"/>
      <c r="G33" s="115" t="s">
        <v>102</v>
      </c>
      <c r="H33" s="115"/>
      <c r="I33" s="71" t="s">
        <v>103</v>
      </c>
      <c r="J33" s="54">
        <f>J31-J32</f>
        <v>6209</v>
      </c>
      <c r="K33" s="54">
        <f aca="true" t="shared" si="10" ref="K33:S33">K31-K32</f>
        <v>4931</v>
      </c>
      <c r="L33" s="54">
        <f t="shared" si="10"/>
        <v>0</v>
      </c>
      <c r="M33" s="54">
        <f t="shared" si="10"/>
        <v>0</v>
      </c>
      <c r="N33" s="54">
        <f t="shared" si="10"/>
        <v>0</v>
      </c>
      <c r="O33" s="54">
        <f t="shared" si="10"/>
        <v>0</v>
      </c>
      <c r="P33" s="54">
        <f t="shared" si="10"/>
        <v>0</v>
      </c>
      <c r="Q33" s="54">
        <f t="shared" si="10"/>
        <v>0</v>
      </c>
      <c r="R33" s="54">
        <f t="shared" si="10"/>
        <v>0</v>
      </c>
      <c r="S33" s="54">
        <f t="shared" si="10"/>
        <v>0</v>
      </c>
      <c r="T33" s="14">
        <f>T31-T32</f>
        <v>0</v>
      </c>
      <c r="U33" s="14">
        <f>U31-U32</f>
        <v>0</v>
      </c>
    </row>
    <row r="34" spans="1:21" s="15" customFormat="1" ht="13.5" customHeight="1">
      <c r="A34" s="97" t="s">
        <v>31</v>
      </c>
      <c r="B34" s="95"/>
      <c r="C34" s="95"/>
      <c r="D34" s="95"/>
      <c r="E34" s="95"/>
      <c r="F34" s="95"/>
      <c r="G34" s="95"/>
      <c r="H34" s="115" t="s">
        <v>104</v>
      </c>
      <c r="I34" s="116"/>
      <c r="J34" s="54">
        <f aca="true" t="shared" si="11" ref="J34:S34">J30+J33</f>
        <v>98582</v>
      </c>
      <c r="K34" s="54">
        <f t="shared" si="11"/>
        <v>38812</v>
      </c>
      <c r="L34" s="54">
        <f t="shared" si="11"/>
        <v>36974</v>
      </c>
      <c r="M34" s="54">
        <f t="shared" si="11"/>
        <v>38786</v>
      </c>
      <c r="N34" s="54">
        <f t="shared" si="11"/>
        <v>41596</v>
      </c>
      <c r="O34" s="54">
        <f t="shared" si="11"/>
        <v>44521</v>
      </c>
      <c r="P34" s="54">
        <f t="shared" si="11"/>
        <v>46816</v>
      </c>
      <c r="Q34" s="54">
        <f t="shared" si="11"/>
        <v>50783</v>
      </c>
      <c r="R34" s="54">
        <f t="shared" si="11"/>
        <v>53332</v>
      </c>
      <c r="S34" s="54">
        <f t="shared" si="11"/>
        <v>55334</v>
      </c>
      <c r="T34" s="14">
        <f>T30+T33</f>
        <v>58778</v>
      </c>
      <c r="U34" s="14">
        <f>U30+U33</f>
        <v>60426</v>
      </c>
    </row>
    <row r="35" spans="1:21" s="15" customFormat="1" ht="13.5" customHeight="1">
      <c r="A35" s="97" t="s">
        <v>32</v>
      </c>
      <c r="B35" s="95"/>
      <c r="C35" s="95"/>
      <c r="D35" s="95"/>
      <c r="E35" s="95"/>
      <c r="F35" s="95"/>
      <c r="G35" s="95"/>
      <c r="H35" s="95"/>
      <c r="I35" s="71" t="s">
        <v>105</v>
      </c>
      <c r="J35" s="55">
        <v>34636</v>
      </c>
      <c r="K35" s="55">
        <f>J35+K34</f>
        <v>73448</v>
      </c>
      <c r="L35" s="55">
        <f aca="true" t="shared" si="12" ref="L35:U35">K35+L34</f>
        <v>110422</v>
      </c>
      <c r="M35" s="55">
        <f t="shared" si="12"/>
        <v>149208</v>
      </c>
      <c r="N35" s="55">
        <f t="shared" si="12"/>
        <v>190804</v>
      </c>
      <c r="O35" s="55">
        <f t="shared" si="12"/>
        <v>235325</v>
      </c>
      <c r="P35" s="55">
        <f t="shared" si="12"/>
        <v>282141</v>
      </c>
      <c r="Q35" s="55">
        <f t="shared" si="12"/>
        <v>332924</v>
      </c>
      <c r="R35" s="55">
        <f t="shared" si="12"/>
        <v>386256</v>
      </c>
      <c r="S35" s="55">
        <f t="shared" si="12"/>
        <v>441590</v>
      </c>
      <c r="T35" s="55">
        <f t="shared" si="12"/>
        <v>500368</v>
      </c>
      <c r="U35" s="55">
        <f t="shared" si="12"/>
        <v>560794</v>
      </c>
    </row>
    <row r="36" spans="1:21" s="15" customFormat="1" ht="13.5" customHeight="1">
      <c r="A36" s="119" t="s">
        <v>33</v>
      </c>
      <c r="B36" s="127"/>
      <c r="C36" s="127"/>
      <c r="D36" s="127"/>
      <c r="E36" s="127"/>
      <c r="F36" s="127"/>
      <c r="G36" s="127"/>
      <c r="H36" s="127"/>
      <c r="I36" s="28" t="s">
        <v>106</v>
      </c>
      <c r="J36" s="55">
        <v>146650</v>
      </c>
      <c r="K36" s="55">
        <v>150852</v>
      </c>
      <c r="L36" s="55">
        <v>147381</v>
      </c>
      <c r="M36" s="55">
        <v>145595</v>
      </c>
      <c r="N36" s="55">
        <v>143753</v>
      </c>
      <c r="O36" s="55">
        <v>141908</v>
      </c>
      <c r="P36" s="55">
        <v>139425</v>
      </c>
      <c r="Q36" s="55">
        <v>136816</v>
      </c>
      <c r="R36" s="55">
        <v>133297</v>
      </c>
      <c r="S36" s="55">
        <v>128543</v>
      </c>
      <c r="T36" s="55">
        <v>123635</v>
      </c>
      <c r="U36" s="55">
        <v>112496</v>
      </c>
    </row>
    <row r="37" spans="1:21" s="15" customFormat="1" ht="13.5" customHeight="1">
      <c r="A37" s="29"/>
      <c r="B37" s="30"/>
      <c r="C37" s="25"/>
      <c r="D37" s="25"/>
      <c r="E37" s="25"/>
      <c r="F37" s="97" t="s">
        <v>35</v>
      </c>
      <c r="G37" s="98"/>
      <c r="H37" s="98"/>
      <c r="I37" s="99"/>
      <c r="J37" s="55">
        <v>18243</v>
      </c>
      <c r="K37" s="55">
        <v>18035</v>
      </c>
      <c r="L37" s="55">
        <v>18000</v>
      </c>
      <c r="M37" s="55">
        <v>18000</v>
      </c>
      <c r="N37" s="55">
        <v>18000</v>
      </c>
      <c r="O37" s="55">
        <v>18000</v>
      </c>
      <c r="P37" s="55">
        <v>18000</v>
      </c>
      <c r="Q37" s="55">
        <v>18000</v>
      </c>
      <c r="R37" s="55">
        <v>18000</v>
      </c>
      <c r="S37" s="55">
        <v>18000</v>
      </c>
      <c r="T37" s="18">
        <v>18000</v>
      </c>
      <c r="U37" s="18">
        <v>18000</v>
      </c>
    </row>
    <row r="38" spans="1:21" s="15" customFormat="1" ht="13.5" customHeight="1">
      <c r="A38" s="130" t="s">
        <v>36</v>
      </c>
      <c r="B38" s="131"/>
      <c r="C38" s="131"/>
      <c r="D38" s="131"/>
      <c r="E38" s="131"/>
      <c r="F38" s="131"/>
      <c r="G38" s="131"/>
      <c r="H38" s="131"/>
      <c r="I38" s="31" t="s">
        <v>107</v>
      </c>
      <c r="J38" s="55">
        <v>225166</v>
      </c>
      <c r="K38" s="55">
        <v>221332</v>
      </c>
      <c r="L38" s="55">
        <f aca="true" t="shared" si="13" ref="L38:T38">L39+L41</f>
        <v>221957</v>
      </c>
      <c r="M38" s="55">
        <f t="shared" si="13"/>
        <v>220034</v>
      </c>
      <c r="N38" s="55">
        <f t="shared" si="13"/>
        <v>215873</v>
      </c>
      <c r="O38" s="55">
        <f t="shared" si="13"/>
        <v>212090</v>
      </c>
      <c r="P38" s="55">
        <f t="shared" si="13"/>
        <v>209433</v>
      </c>
      <c r="Q38" s="55">
        <f t="shared" si="13"/>
        <v>202415</v>
      </c>
      <c r="R38" s="55">
        <f t="shared" si="13"/>
        <v>192120</v>
      </c>
      <c r="S38" s="55">
        <f t="shared" si="13"/>
        <v>180563</v>
      </c>
      <c r="T38" s="55">
        <f t="shared" si="13"/>
        <v>169017</v>
      </c>
      <c r="U38" s="55">
        <f>U39+U41</f>
        <v>180069</v>
      </c>
    </row>
    <row r="39" spans="1:21" s="15" customFormat="1" ht="13.5" customHeight="1">
      <c r="A39" s="68"/>
      <c r="B39" s="69"/>
      <c r="C39" s="69"/>
      <c r="D39" s="69"/>
      <c r="E39" s="69"/>
      <c r="F39" s="97" t="s">
        <v>134</v>
      </c>
      <c r="G39" s="98"/>
      <c r="H39" s="98"/>
      <c r="I39" s="99"/>
      <c r="J39" s="55">
        <v>219708</v>
      </c>
      <c r="K39" s="55">
        <v>217635</v>
      </c>
      <c r="L39" s="55">
        <v>215957</v>
      </c>
      <c r="M39" s="55">
        <v>213534</v>
      </c>
      <c r="N39" s="55">
        <v>209373</v>
      </c>
      <c r="O39" s="55">
        <v>205590</v>
      </c>
      <c r="P39" s="55">
        <v>202933</v>
      </c>
      <c r="Q39" s="55">
        <v>195915</v>
      </c>
      <c r="R39" s="55">
        <v>185620</v>
      </c>
      <c r="S39" s="55">
        <v>174063</v>
      </c>
      <c r="T39" s="18">
        <v>162517</v>
      </c>
      <c r="U39" s="18">
        <v>173569</v>
      </c>
    </row>
    <row r="40" spans="1:21" s="15" customFormat="1" ht="13.5" customHeight="1">
      <c r="A40" s="32"/>
      <c r="B40" s="33"/>
      <c r="C40" s="22"/>
      <c r="D40" s="22"/>
      <c r="E40" s="22"/>
      <c r="F40" s="97" t="s">
        <v>34</v>
      </c>
      <c r="G40" s="98"/>
      <c r="H40" s="98"/>
      <c r="I40" s="99"/>
      <c r="J40" s="55"/>
      <c r="K40" s="55"/>
      <c r="L40" s="55"/>
      <c r="M40" s="55"/>
      <c r="N40" s="55"/>
      <c r="O40" s="55"/>
      <c r="P40" s="55"/>
      <c r="Q40" s="55"/>
      <c r="R40" s="55"/>
      <c r="S40" s="55"/>
      <c r="T40" s="18"/>
      <c r="U40" s="18"/>
    </row>
    <row r="41" spans="1:21" s="15" customFormat="1" ht="13.5" customHeight="1">
      <c r="A41" s="32"/>
      <c r="B41" s="33"/>
      <c r="C41" s="22"/>
      <c r="D41" s="22"/>
      <c r="E41" s="22"/>
      <c r="F41" s="97" t="s">
        <v>37</v>
      </c>
      <c r="G41" s="98"/>
      <c r="H41" s="98"/>
      <c r="I41" s="99"/>
      <c r="J41" s="55">
        <v>4806</v>
      </c>
      <c r="K41" s="55">
        <v>6000</v>
      </c>
      <c r="L41" s="55">
        <v>6000</v>
      </c>
      <c r="M41" s="55">
        <v>6500</v>
      </c>
      <c r="N41" s="55">
        <v>6500</v>
      </c>
      <c r="O41" s="55">
        <v>6500</v>
      </c>
      <c r="P41" s="55">
        <v>6500</v>
      </c>
      <c r="Q41" s="55">
        <v>6500</v>
      </c>
      <c r="R41" s="55">
        <v>6500</v>
      </c>
      <c r="S41" s="55">
        <v>6500</v>
      </c>
      <c r="T41" s="18">
        <v>6500</v>
      </c>
      <c r="U41" s="18">
        <v>6500</v>
      </c>
    </row>
    <row r="42" spans="1:21" s="15" customFormat="1" ht="13.5" customHeight="1">
      <c r="A42" s="119" t="s">
        <v>38</v>
      </c>
      <c r="B42" s="120"/>
      <c r="C42" s="120"/>
      <c r="D42" s="120"/>
      <c r="E42" s="120"/>
      <c r="F42" s="72"/>
      <c r="G42" s="67" t="s">
        <v>108</v>
      </c>
      <c r="H42" s="128" t="s">
        <v>109</v>
      </c>
      <c r="I42" s="109" t="s">
        <v>110</v>
      </c>
      <c r="J42" s="103">
        <f aca="true" t="shared" si="14" ref="J42:S42">J35/J45*100</f>
        <v>33.90932320374377</v>
      </c>
      <c r="K42" s="103">
        <f t="shared" si="14"/>
        <v>71.80439734477802</v>
      </c>
      <c r="L42" s="103">
        <f t="shared" si="14"/>
        <v>108.00379502929411</v>
      </c>
      <c r="M42" s="103">
        <f t="shared" si="14"/>
        <v>146.89875162446344</v>
      </c>
      <c r="N42" s="103">
        <f t="shared" si="14"/>
        <v>189.0608588811161</v>
      </c>
      <c r="O42" s="103">
        <f t="shared" si="14"/>
        <v>234.68431182870765</v>
      </c>
      <c r="P42" s="103">
        <f t="shared" si="14"/>
        <v>283.1916409880657</v>
      </c>
      <c r="Q42" s="103">
        <f t="shared" si="14"/>
        <v>336.37860830731614</v>
      </c>
      <c r="R42" s="103">
        <f t="shared" si="14"/>
        <v>392.8439937756171</v>
      </c>
      <c r="S42" s="103">
        <f t="shared" si="14"/>
        <v>452.1059852161271</v>
      </c>
      <c r="T42" s="103">
        <f>T35/T45*100</f>
        <v>515.8060758501964</v>
      </c>
      <c r="U42" s="103">
        <f>U35/U45*100</f>
        <v>581.9961186006207</v>
      </c>
    </row>
    <row r="43" spans="1:21" s="15" customFormat="1" ht="13.5" customHeight="1">
      <c r="A43" s="121"/>
      <c r="B43" s="122"/>
      <c r="C43" s="122"/>
      <c r="D43" s="122"/>
      <c r="E43" s="122"/>
      <c r="F43" s="73"/>
      <c r="G43" s="70" t="s">
        <v>111</v>
      </c>
      <c r="H43" s="129"/>
      <c r="I43" s="110"/>
      <c r="J43" s="104"/>
      <c r="K43" s="104"/>
      <c r="L43" s="104"/>
      <c r="M43" s="104"/>
      <c r="N43" s="104"/>
      <c r="O43" s="104"/>
      <c r="P43" s="104"/>
      <c r="Q43" s="104"/>
      <c r="R43" s="104"/>
      <c r="S43" s="104"/>
      <c r="T43" s="104"/>
      <c r="U43" s="104"/>
    </row>
    <row r="44" spans="1:21" ht="31.5" customHeight="1">
      <c r="A44" s="113" t="s">
        <v>133</v>
      </c>
      <c r="B44" s="114"/>
      <c r="C44" s="114"/>
      <c r="D44" s="114"/>
      <c r="E44" s="114"/>
      <c r="F44" s="114"/>
      <c r="G44" s="114"/>
      <c r="H44" s="114"/>
      <c r="I44" s="34" t="s">
        <v>138</v>
      </c>
      <c r="J44" s="57">
        <f aca="true" t="shared" si="15" ref="J44:T44">J41-J36</f>
        <v>-141844</v>
      </c>
      <c r="K44" s="57">
        <f t="shared" si="15"/>
        <v>-144852</v>
      </c>
      <c r="L44" s="57">
        <f t="shared" si="15"/>
        <v>-141381</v>
      </c>
      <c r="M44" s="57">
        <f t="shared" si="15"/>
        <v>-139095</v>
      </c>
      <c r="N44" s="57">
        <f t="shared" si="15"/>
        <v>-137253</v>
      </c>
      <c r="O44" s="57">
        <f t="shared" si="15"/>
        <v>-135408</v>
      </c>
      <c r="P44" s="57">
        <f t="shared" si="15"/>
        <v>-132925</v>
      </c>
      <c r="Q44" s="57">
        <f t="shared" si="15"/>
        <v>-130316</v>
      </c>
      <c r="R44" s="57">
        <f t="shared" si="15"/>
        <v>-126797</v>
      </c>
      <c r="S44" s="57">
        <f t="shared" si="15"/>
        <v>-122043</v>
      </c>
      <c r="T44" s="57">
        <f t="shared" si="15"/>
        <v>-117135</v>
      </c>
      <c r="U44" s="57">
        <f>U41-U36</f>
        <v>-105996</v>
      </c>
    </row>
    <row r="45" spans="1:21" ht="13.5" customHeight="1">
      <c r="A45" s="118" t="s">
        <v>82</v>
      </c>
      <c r="B45" s="114"/>
      <c r="C45" s="114"/>
      <c r="D45" s="114"/>
      <c r="E45" s="114"/>
      <c r="F45" s="114"/>
      <c r="G45" s="125" t="s">
        <v>81</v>
      </c>
      <c r="H45" s="125"/>
      <c r="I45" s="34" t="s">
        <v>139</v>
      </c>
      <c r="J45" s="58">
        <f aca="true" t="shared" si="16" ref="J45:S45">J4-J6</f>
        <v>102143</v>
      </c>
      <c r="K45" s="58">
        <f t="shared" si="16"/>
        <v>102289</v>
      </c>
      <c r="L45" s="58">
        <f t="shared" si="16"/>
        <v>102239</v>
      </c>
      <c r="M45" s="58">
        <f t="shared" si="16"/>
        <v>101572</v>
      </c>
      <c r="N45" s="58">
        <f t="shared" si="16"/>
        <v>100922</v>
      </c>
      <c r="O45" s="58">
        <f t="shared" si="16"/>
        <v>100273</v>
      </c>
      <c r="P45" s="58">
        <f t="shared" si="16"/>
        <v>99629</v>
      </c>
      <c r="Q45" s="58">
        <f t="shared" si="16"/>
        <v>98973</v>
      </c>
      <c r="R45" s="58">
        <f t="shared" si="16"/>
        <v>98323</v>
      </c>
      <c r="S45" s="58">
        <f t="shared" si="16"/>
        <v>97674</v>
      </c>
      <c r="T45" s="35">
        <f>T4-T6</f>
        <v>97007</v>
      </c>
      <c r="U45" s="35">
        <f>U4-U6</f>
        <v>96357</v>
      </c>
    </row>
    <row r="46" spans="1:21" ht="27" customHeight="1">
      <c r="A46" s="111" t="s">
        <v>141</v>
      </c>
      <c r="B46" s="112"/>
      <c r="C46" s="112"/>
      <c r="D46" s="112"/>
      <c r="E46" s="112"/>
      <c r="F46" s="112"/>
      <c r="G46" s="117" t="s">
        <v>140</v>
      </c>
      <c r="H46" s="98"/>
      <c r="I46" s="99"/>
      <c r="J46" s="59">
        <f>J44/J45*100</f>
        <v>-138.86805752719226</v>
      </c>
      <c r="K46" s="59">
        <f aca="true" t="shared" si="17" ref="K46:T46">K44/K45*100</f>
        <v>-141.6105348571205</v>
      </c>
      <c r="L46" s="59">
        <f t="shared" si="17"/>
        <v>-138.2848032551179</v>
      </c>
      <c r="M46" s="59">
        <f t="shared" si="17"/>
        <v>-136.94226755405032</v>
      </c>
      <c r="N46" s="59">
        <f t="shared" si="17"/>
        <v>-135.99908840490676</v>
      </c>
      <c r="O46" s="59">
        <f t="shared" si="17"/>
        <v>-135.0393425947164</v>
      </c>
      <c r="P46" s="59">
        <f t="shared" si="17"/>
        <v>-133.419988156059</v>
      </c>
      <c r="Q46" s="59">
        <f t="shared" si="17"/>
        <v>-131.66823275034605</v>
      </c>
      <c r="R46" s="59">
        <f t="shared" si="17"/>
        <v>-128.9596533873051</v>
      </c>
      <c r="S46" s="59">
        <f t="shared" si="17"/>
        <v>-124.94932121137663</v>
      </c>
      <c r="T46" s="59">
        <f t="shared" si="17"/>
        <v>-120.749018112095</v>
      </c>
      <c r="U46" s="59">
        <f>U44/U45*100</f>
        <v>-110.0034247641583</v>
      </c>
    </row>
    <row r="47" spans="1:21" ht="31.5" customHeight="1">
      <c r="A47" s="113" t="s">
        <v>121</v>
      </c>
      <c r="B47" s="114"/>
      <c r="C47" s="114"/>
      <c r="D47" s="114"/>
      <c r="E47" s="114"/>
      <c r="F47" s="114"/>
      <c r="G47" s="114"/>
      <c r="H47" s="114"/>
      <c r="I47" s="34" t="s">
        <v>112</v>
      </c>
      <c r="J47" s="60">
        <f>J44-J48</f>
        <v>-141844</v>
      </c>
      <c r="K47" s="60">
        <f aca="true" t="shared" si="18" ref="K47:T47">K44-K48</f>
        <v>-144852</v>
      </c>
      <c r="L47" s="60">
        <f t="shared" si="18"/>
        <v>-141381</v>
      </c>
      <c r="M47" s="60">
        <f t="shared" si="18"/>
        <v>-139095</v>
      </c>
      <c r="N47" s="60">
        <f t="shared" si="18"/>
        <v>-137253</v>
      </c>
      <c r="O47" s="60">
        <f t="shared" si="18"/>
        <v>-135408</v>
      </c>
      <c r="P47" s="60">
        <f t="shared" si="18"/>
        <v>-132925</v>
      </c>
      <c r="Q47" s="60">
        <f t="shared" si="18"/>
        <v>-130316</v>
      </c>
      <c r="R47" s="60">
        <f t="shared" si="18"/>
        <v>-126797</v>
      </c>
      <c r="S47" s="60">
        <f t="shared" si="18"/>
        <v>-122043</v>
      </c>
      <c r="T47" s="60">
        <f t="shared" si="18"/>
        <v>-117135</v>
      </c>
      <c r="U47" s="60">
        <f>U44-U48</f>
        <v>-105996</v>
      </c>
    </row>
    <row r="48" spans="1:21" ht="32.25" customHeight="1">
      <c r="A48" s="123" t="s">
        <v>89</v>
      </c>
      <c r="B48" s="124"/>
      <c r="C48" s="124"/>
      <c r="D48" s="124"/>
      <c r="E48" s="124"/>
      <c r="F48" s="124"/>
      <c r="G48" s="124"/>
      <c r="H48" s="124"/>
      <c r="I48" s="38" t="s">
        <v>113</v>
      </c>
      <c r="J48" s="61"/>
      <c r="K48" s="61"/>
      <c r="L48" s="61"/>
      <c r="M48" s="61"/>
      <c r="N48" s="61"/>
      <c r="O48" s="61"/>
      <c r="P48" s="61"/>
      <c r="Q48" s="61"/>
      <c r="R48" s="61"/>
      <c r="S48" s="61"/>
      <c r="T48" s="36"/>
      <c r="U48" s="36"/>
    </row>
    <row r="49" spans="1:21" ht="32.25" customHeight="1">
      <c r="A49" s="113" t="s">
        <v>90</v>
      </c>
      <c r="B49" s="114"/>
      <c r="C49" s="114"/>
      <c r="D49" s="114"/>
      <c r="E49" s="114"/>
      <c r="F49" s="114"/>
      <c r="G49" s="114"/>
      <c r="H49" s="114"/>
      <c r="I49" s="34" t="s">
        <v>114</v>
      </c>
      <c r="J49" s="62">
        <f>J45</f>
        <v>102143</v>
      </c>
      <c r="K49" s="62">
        <f aca="true" t="shared" si="19" ref="K49:T49">K45</f>
        <v>102289</v>
      </c>
      <c r="L49" s="62">
        <f t="shared" si="19"/>
        <v>102239</v>
      </c>
      <c r="M49" s="62">
        <f t="shared" si="19"/>
        <v>101572</v>
      </c>
      <c r="N49" s="62">
        <f t="shared" si="19"/>
        <v>100922</v>
      </c>
      <c r="O49" s="62">
        <f t="shared" si="19"/>
        <v>100273</v>
      </c>
      <c r="P49" s="62">
        <f t="shared" si="19"/>
        <v>99629</v>
      </c>
      <c r="Q49" s="62">
        <f t="shared" si="19"/>
        <v>98973</v>
      </c>
      <c r="R49" s="62">
        <f t="shared" si="19"/>
        <v>98323</v>
      </c>
      <c r="S49" s="62">
        <f t="shared" si="19"/>
        <v>97674</v>
      </c>
      <c r="T49" s="62">
        <f t="shared" si="19"/>
        <v>97007</v>
      </c>
      <c r="U49" s="62">
        <f>U45</f>
        <v>96357</v>
      </c>
    </row>
    <row r="50" spans="1:21" ht="27" customHeight="1">
      <c r="A50" s="111" t="s">
        <v>91</v>
      </c>
      <c r="B50" s="112"/>
      <c r="C50" s="112"/>
      <c r="D50" s="112"/>
      <c r="E50" s="112"/>
      <c r="F50" s="112"/>
      <c r="G50" s="117" t="s">
        <v>115</v>
      </c>
      <c r="H50" s="98"/>
      <c r="I50" s="99"/>
      <c r="J50" s="59">
        <f>J47/J49*100</f>
        <v>-138.86805752719226</v>
      </c>
      <c r="K50" s="59">
        <f aca="true" t="shared" si="20" ref="K50:T50">K47/K49*100</f>
        <v>-141.6105348571205</v>
      </c>
      <c r="L50" s="59">
        <f t="shared" si="20"/>
        <v>-138.2848032551179</v>
      </c>
      <c r="M50" s="59">
        <f t="shared" si="20"/>
        <v>-136.94226755405032</v>
      </c>
      <c r="N50" s="59">
        <f t="shared" si="20"/>
        <v>-135.99908840490676</v>
      </c>
      <c r="O50" s="59">
        <f t="shared" si="20"/>
        <v>-135.0393425947164</v>
      </c>
      <c r="P50" s="59">
        <f t="shared" si="20"/>
        <v>-133.419988156059</v>
      </c>
      <c r="Q50" s="59">
        <f t="shared" si="20"/>
        <v>-131.66823275034605</v>
      </c>
      <c r="R50" s="59">
        <f t="shared" si="20"/>
        <v>-128.9596533873051</v>
      </c>
      <c r="S50" s="59">
        <f t="shared" si="20"/>
        <v>-124.94932121137663</v>
      </c>
      <c r="T50" s="59">
        <f t="shared" si="20"/>
        <v>-120.749018112095</v>
      </c>
      <c r="U50" s="59">
        <f>U47/U49*100</f>
        <v>-110.0034247641583</v>
      </c>
    </row>
    <row r="51" ht="15.75" customHeight="1"/>
    <row r="52" ht="15.75" customHeight="1"/>
    <row r="53" ht="15.75" customHeight="1"/>
  </sheetData>
  <sheetProtection/>
  <mergeCells count="81">
    <mergeCell ref="T2:T3"/>
    <mergeCell ref="O42:O43"/>
    <mergeCell ref="P42:P43"/>
    <mergeCell ref="Q42:Q43"/>
    <mergeCell ref="R42:R43"/>
    <mergeCell ref="R2:R3"/>
    <mergeCell ref="Q2:Q3"/>
    <mergeCell ref="O2:O3"/>
    <mergeCell ref="P2:P3"/>
    <mergeCell ref="T42:T43"/>
    <mergeCell ref="S2:S3"/>
    <mergeCell ref="N2:N3"/>
    <mergeCell ref="N42:N43"/>
    <mergeCell ref="F24:I24"/>
    <mergeCell ref="E25:I25"/>
    <mergeCell ref="E16:I16"/>
    <mergeCell ref="E20:I20"/>
    <mergeCell ref="F19:I19"/>
    <mergeCell ref="F21:I21"/>
    <mergeCell ref="A50:F50"/>
    <mergeCell ref="G50:I50"/>
    <mergeCell ref="A36:H36"/>
    <mergeCell ref="H42:H43"/>
    <mergeCell ref="A38:H38"/>
    <mergeCell ref="D26:I26"/>
    <mergeCell ref="A34:G34"/>
    <mergeCell ref="A49:H49"/>
    <mergeCell ref="A48:H48"/>
    <mergeCell ref="A33:E33"/>
    <mergeCell ref="G45:H45"/>
    <mergeCell ref="F40:I40"/>
    <mergeCell ref="E9:I9"/>
    <mergeCell ref="E12:I12"/>
    <mergeCell ref="S42:S43"/>
    <mergeCell ref="G33:H33"/>
    <mergeCell ref="J42:J43"/>
    <mergeCell ref="K42:K43"/>
    <mergeCell ref="A47:H47"/>
    <mergeCell ref="D15:I15"/>
    <mergeCell ref="F37:I37"/>
    <mergeCell ref="G46:I46"/>
    <mergeCell ref="A45:F45"/>
    <mergeCell ref="F41:I41"/>
    <mergeCell ref="M2:M3"/>
    <mergeCell ref="A46:F46"/>
    <mergeCell ref="A44:H44"/>
    <mergeCell ref="H34:I34"/>
    <mergeCell ref="G30:H30"/>
    <mergeCell ref="L42:L43"/>
    <mergeCell ref="A42:E43"/>
    <mergeCell ref="A31:G31"/>
    <mergeCell ref="L2:L3"/>
    <mergeCell ref="M42:M43"/>
    <mergeCell ref="D8:I8"/>
    <mergeCell ref="E6:G6"/>
    <mergeCell ref="E7:I7"/>
    <mergeCell ref="F10:I10"/>
    <mergeCell ref="B30:E30"/>
    <mergeCell ref="B15:B29"/>
    <mergeCell ref="F23:I23"/>
    <mergeCell ref="F17:I17"/>
    <mergeCell ref="U42:U43"/>
    <mergeCell ref="F39:I39"/>
    <mergeCell ref="F18:I18"/>
    <mergeCell ref="E13:I13"/>
    <mergeCell ref="C29:H29"/>
    <mergeCell ref="A35:H35"/>
    <mergeCell ref="C14:H14"/>
    <mergeCell ref="F22:I22"/>
    <mergeCell ref="I42:I43"/>
    <mergeCell ref="A32:G32"/>
    <mergeCell ref="T1:U1"/>
    <mergeCell ref="A4:A30"/>
    <mergeCell ref="D4:G4"/>
    <mergeCell ref="E27:I27"/>
    <mergeCell ref="E28:I28"/>
    <mergeCell ref="E5:I5"/>
    <mergeCell ref="B4:B14"/>
    <mergeCell ref="F11:I11"/>
    <mergeCell ref="A1:I1"/>
    <mergeCell ref="U2:U3"/>
  </mergeCells>
  <printOptions horizontalCentered="1"/>
  <pageMargins left="0.4724409448818898" right="0.4724409448818898" top="0.984251968503937" bottom="0.3937007874015748" header="0.5118110236220472" footer="0.35433070866141736"/>
  <pageSetup blackAndWhite="1" firstPageNumber="7" useFirstPageNumber="1" fitToWidth="0" fitToHeight="1" horizontalDpi="600" verticalDpi="600" orientation="landscape" paperSize="9" scale="67" r:id="rId2"/>
  <headerFooter alignWithMargins="0">
    <oddHeader>&amp;L&amp;"HG丸ｺﾞｼｯｸM-PRO,標準"&amp;12様式第2号（法適用企業・収益的収支）&amp;C&amp;"HG丸ｺﾞｼｯｸM-PRO,標準"
&amp;20投資・財政計画&amp;R
</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showZeros="0" zoomScale="70" zoomScaleNormal="70" zoomScaleSheetLayoutView="80" zoomScalePageLayoutView="80" workbookViewId="0" topLeftCell="A13">
      <selection activeCell="M45" sqref="M45"/>
    </sheetView>
  </sheetViews>
  <sheetFormatPr defaultColWidth="9.00390625" defaultRowHeight="13.5"/>
  <cols>
    <col min="1" max="2" width="3.50390625" style="1" customWidth="1"/>
    <col min="3" max="3" width="3.875" style="39" customWidth="1"/>
    <col min="4" max="4" width="3.875" style="1" customWidth="1"/>
    <col min="5" max="5" width="3.125" style="1" customWidth="1"/>
    <col min="6" max="6" width="5.875" style="1" customWidth="1"/>
    <col min="7" max="7" width="7.375" style="1" customWidth="1"/>
    <col min="8" max="8" width="4.00390625" style="2" customWidth="1"/>
    <col min="9" max="20" width="12.875" style="1" customWidth="1"/>
    <col min="21" max="21" width="11.875" style="1" customWidth="1"/>
    <col min="22" max="16384" width="9.00390625" style="1" customWidth="1"/>
  </cols>
  <sheetData>
    <row r="1" spans="1:20" ht="17.25" customHeight="1">
      <c r="A1" s="100"/>
      <c r="B1" s="100"/>
      <c r="C1" s="100"/>
      <c r="D1" s="100"/>
      <c r="E1" s="100"/>
      <c r="F1" s="100"/>
      <c r="G1" s="100"/>
      <c r="H1" s="100"/>
      <c r="S1" s="91" t="s">
        <v>45</v>
      </c>
      <c r="T1" s="91"/>
    </row>
    <row r="2" spans="1:20" s="7" customFormat="1" ht="13.5">
      <c r="A2" s="3"/>
      <c r="B2" s="4"/>
      <c r="C2" s="40"/>
      <c r="D2" s="4"/>
      <c r="E2" s="4"/>
      <c r="F2" s="4"/>
      <c r="G2" s="5" t="s">
        <v>46</v>
      </c>
      <c r="H2" s="6"/>
      <c r="I2" s="65" t="s">
        <v>156</v>
      </c>
      <c r="J2" s="65" t="s">
        <v>155</v>
      </c>
      <c r="K2" s="101" t="s">
        <v>142</v>
      </c>
      <c r="L2" s="101" t="s">
        <v>143</v>
      </c>
      <c r="M2" s="101" t="s">
        <v>144</v>
      </c>
      <c r="N2" s="101" t="s">
        <v>145</v>
      </c>
      <c r="O2" s="101" t="s">
        <v>146</v>
      </c>
      <c r="P2" s="101" t="s">
        <v>147</v>
      </c>
      <c r="Q2" s="101" t="s">
        <v>148</v>
      </c>
      <c r="R2" s="101" t="s">
        <v>149</v>
      </c>
      <c r="S2" s="101" t="s">
        <v>150</v>
      </c>
      <c r="T2" s="101" t="s">
        <v>151</v>
      </c>
    </row>
    <row r="3" spans="1:20" s="7" customFormat="1" ht="27.75" customHeight="1">
      <c r="A3" s="8"/>
      <c r="B3" s="9"/>
      <c r="C3" s="9" t="s">
        <v>47</v>
      </c>
      <c r="D3" s="9"/>
      <c r="E3" s="9"/>
      <c r="F3" s="9"/>
      <c r="G3" s="9"/>
      <c r="H3" s="10"/>
      <c r="I3" s="11" t="s">
        <v>154</v>
      </c>
      <c r="J3" s="11" t="s">
        <v>41</v>
      </c>
      <c r="K3" s="102"/>
      <c r="L3" s="102"/>
      <c r="M3" s="102"/>
      <c r="N3" s="102"/>
      <c r="O3" s="102"/>
      <c r="P3" s="102"/>
      <c r="Q3" s="102"/>
      <c r="R3" s="102"/>
      <c r="S3" s="102"/>
      <c r="T3" s="102"/>
    </row>
    <row r="4" spans="1:20" s="15" customFormat="1" ht="15.75" customHeight="1">
      <c r="A4" s="92" t="s">
        <v>48</v>
      </c>
      <c r="B4" s="92" t="s">
        <v>49</v>
      </c>
      <c r="C4" s="41" t="s">
        <v>12</v>
      </c>
      <c r="D4" s="95" t="s">
        <v>50</v>
      </c>
      <c r="E4" s="95"/>
      <c r="F4" s="95"/>
      <c r="G4" s="95"/>
      <c r="H4" s="132"/>
      <c r="I4" s="55">
        <v>93400</v>
      </c>
      <c r="J4" s="55">
        <v>91100</v>
      </c>
      <c r="K4" s="55">
        <v>90300</v>
      </c>
      <c r="L4" s="55">
        <v>85900</v>
      </c>
      <c r="M4" s="55">
        <v>78500</v>
      </c>
      <c r="N4" s="55">
        <v>77700</v>
      </c>
      <c r="O4" s="55">
        <v>62500</v>
      </c>
      <c r="P4" s="55">
        <v>62700</v>
      </c>
      <c r="Q4" s="55">
        <v>42700</v>
      </c>
      <c r="R4" s="55">
        <v>34200</v>
      </c>
      <c r="S4" s="55">
        <v>26900</v>
      </c>
      <c r="T4" s="55">
        <v>6000</v>
      </c>
    </row>
    <row r="5" spans="1:20" s="15" customFormat="1" ht="15.75" customHeight="1">
      <c r="A5" s="93"/>
      <c r="B5" s="93"/>
      <c r="C5" s="42"/>
      <c r="D5" s="97" t="s">
        <v>135</v>
      </c>
      <c r="E5" s="95"/>
      <c r="F5" s="95"/>
      <c r="G5" s="95"/>
      <c r="H5" s="96"/>
      <c r="I5" s="55">
        <v>80100</v>
      </c>
      <c r="J5" s="55">
        <v>78100</v>
      </c>
      <c r="K5" s="55">
        <v>72900</v>
      </c>
      <c r="L5" s="55">
        <v>67800</v>
      </c>
      <c r="M5" s="55">
        <v>62700</v>
      </c>
      <c r="N5" s="55">
        <v>56800</v>
      </c>
      <c r="O5" s="55">
        <v>51000</v>
      </c>
      <c r="P5" s="55">
        <v>45100</v>
      </c>
      <c r="Q5" s="55">
        <v>34800</v>
      </c>
      <c r="R5" s="55">
        <v>22000</v>
      </c>
      <c r="S5" s="55">
        <v>10200</v>
      </c>
      <c r="T5" s="55"/>
    </row>
    <row r="6" spans="1:20" s="15" customFormat="1" ht="15.75" customHeight="1">
      <c r="A6" s="138"/>
      <c r="B6" s="138"/>
      <c r="C6" s="12" t="s">
        <v>51</v>
      </c>
      <c r="D6" s="95" t="s">
        <v>52</v>
      </c>
      <c r="E6" s="95"/>
      <c r="F6" s="95"/>
      <c r="G6" s="95"/>
      <c r="H6" s="132"/>
      <c r="I6" s="55"/>
      <c r="J6" s="55"/>
      <c r="K6" s="55"/>
      <c r="L6" s="55"/>
      <c r="M6" s="55"/>
      <c r="N6" s="55"/>
      <c r="O6" s="55"/>
      <c r="P6" s="55"/>
      <c r="Q6" s="55"/>
      <c r="R6" s="55"/>
      <c r="S6" s="55"/>
      <c r="T6" s="55"/>
    </row>
    <row r="7" spans="1:20" s="15" customFormat="1" ht="15.75" customHeight="1">
      <c r="A7" s="138"/>
      <c r="B7" s="138"/>
      <c r="C7" s="41" t="s">
        <v>53</v>
      </c>
      <c r="D7" s="106" t="s">
        <v>54</v>
      </c>
      <c r="E7" s="106"/>
      <c r="F7" s="106"/>
      <c r="G7" s="106"/>
      <c r="H7" s="137"/>
      <c r="I7" s="55"/>
      <c r="J7" s="55"/>
      <c r="K7" s="55"/>
      <c r="L7" s="55"/>
      <c r="M7" s="55"/>
      <c r="N7" s="55"/>
      <c r="O7" s="55"/>
      <c r="P7" s="55"/>
      <c r="Q7" s="55"/>
      <c r="R7" s="55"/>
      <c r="S7" s="55"/>
      <c r="T7" s="55"/>
    </row>
    <row r="8" spans="1:20" s="15" customFormat="1" ht="15.75" customHeight="1">
      <c r="A8" s="138"/>
      <c r="B8" s="138"/>
      <c r="C8" s="12" t="s">
        <v>55</v>
      </c>
      <c r="D8" s="95" t="s">
        <v>56</v>
      </c>
      <c r="E8" s="95"/>
      <c r="F8" s="95"/>
      <c r="G8" s="95"/>
      <c r="H8" s="132"/>
      <c r="I8" s="55">
        <v>60322</v>
      </c>
      <c r="J8" s="55">
        <v>60326</v>
      </c>
      <c r="K8" s="55">
        <v>57677</v>
      </c>
      <c r="L8" s="55">
        <v>54379</v>
      </c>
      <c r="M8" s="55">
        <v>57401</v>
      </c>
      <c r="N8" s="55">
        <v>57028</v>
      </c>
      <c r="O8" s="55">
        <v>54654</v>
      </c>
      <c r="P8" s="55">
        <v>50118</v>
      </c>
      <c r="Q8" s="55">
        <v>49690</v>
      </c>
      <c r="R8" s="55">
        <v>71288</v>
      </c>
      <c r="S8" s="55">
        <v>70854</v>
      </c>
      <c r="T8" s="55">
        <v>81753</v>
      </c>
    </row>
    <row r="9" spans="1:20" s="15" customFormat="1" ht="15.75" customHeight="1">
      <c r="A9" s="138"/>
      <c r="B9" s="138"/>
      <c r="C9" s="12" t="s">
        <v>57</v>
      </c>
      <c r="D9" s="95" t="s">
        <v>58</v>
      </c>
      <c r="E9" s="95"/>
      <c r="F9" s="95"/>
      <c r="G9" s="95"/>
      <c r="H9" s="132"/>
      <c r="I9" s="55"/>
      <c r="J9" s="55"/>
      <c r="K9" s="55"/>
      <c r="L9" s="55"/>
      <c r="M9" s="55"/>
      <c r="N9" s="55"/>
      <c r="O9" s="55"/>
      <c r="P9" s="55"/>
      <c r="Q9" s="55"/>
      <c r="R9" s="55"/>
      <c r="S9" s="55"/>
      <c r="T9" s="55"/>
    </row>
    <row r="10" spans="1:20" s="15" customFormat="1" ht="15.75" customHeight="1">
      <c r="A10" s="138"/>
      <c r="B10" s="138"/>
      <c r="C10" s="12" t="s">
        <v>59</v>
      </c>
      <c r="D10" s="95" t="s">
        <v>60</v>
      </c>
      <c r="E10" s="95"/>
      <c r="F10" s="95"/>
      <c r="G10" s="95"/>
      <c r="H10" s="132"/>
      <c r="I10" s="55"/>
      <c r="J10" s="55"/>
      <c r="K10" s="55"/>
      <c r="L10" s="55"/>
      <c r="M10" s="55"/>
      <c r="N10" s="55"/>
      <c r="O10" s="55"/>
      <c r="P10" s="55"/>
      <c r="Q10" s="55"/>
      <c r="R10" s="55"/>
      <c r="S10" s="55"/>
      <c r="T10" s="55"/>
    </row>
    <row r="11" spans="1:20" s="15" customFormat="1" ht="15.75" customHeight="1">
      <c r="A11" s="138"/>
      <c r="B11" s="138"/>
      <c r="C11" s="12" t="s">
        <v>61</v>
      </c>
      <c r="D11" s="95" t="s">
        <v>62</v>
      </c>
      <c r="E11" s="95"/>
      <c r="F11" s="95"/>
      <c r="G11" s="95"/>
      <c r="H11" s="132"/>
      <c r="I11" s="55"/>
      <c r="J11" s="55"/>
      <c r="K11" s="55"/>
      <c r="L11" s="55"/>
      <c r="M11" s="55"/>
      <c r="N11" s="55"/>
      <c r="O11" s="55"/>
      <c r="P11" s="55"/>
      <c r="Q11" s="55"/>
      <c r="R11" s="55"/>
      <c r="S11" s="55"/>
      <c r="T11" s="55"/>
    </row>
    <row r="12" spans="1:20" s="15" customFormat="1" ht="15.75" customHeight="1">
      <c r="A12" s="138"/>
      <c r="B12" s="138"/>
      <c r="C12" s="12" t="s">
        <v>84</v>
      </c>
      <c r="D12" s="95" t="s">
        <v>63</v>
      </c>
      <c r="E12" s="95"/>
      <c r="F12" s="95"/>
      <c r="G12" s="95"/>
      <c r="H12" s="132"/>
      <c r="I12" s="55">
        <v>1183</v>
      </c>
      <c r="J12" s="55"/>
      <c r="K12" s="55"/>
      <c r="L12" s="55"/>
      <c r="M12" s="55"/>
      <c r="N12" s="55"/>
      <c r="O12" s="55"/>
      <c r="P12" s="55"/>
      <c r="Q12" s="55"/>
      <c r="R12" s="55"/>
      <c r="S12" s="55"/>
      <c r="T12" s="55"/>
    </row>
    <row r="13" spans="1:20" s="15" customFormat="1" ht="15.75" customHeight="1">
      <c r="A13" s="138"/>
      <c r="B13" s="138"/>
      <c r="C13" s="12" t="s">
        <v>85</v>
      </c>
      <c r="D13" s="95" t="s">
        <v>5</v>
      </c>
      <c r="E13" s="95"/>
      <c r="F13" s="95"/>
      <c r="G13" s="95"/>
      <c r="H13" s="132"/>
      <c r="I13" s="55"/>
      <c r="J13" s="55"/>
      <c r="K13" s="55"/>
      <c r="L13" s="55"/>
      <c r="M13" s="55"/>
      <c r="N13" s="55"/>
      <c r="O13" s="55"/>
      <c r="P13" s="55"/>
      <c r="Q13" s="55"/>
      <c r="R13" s="55"/>
      <c r="S13" s="55"/>
      <c r="T13" s="55"/>
    </row>
    <row r="14" spans="1:20" s="15" customFormat="1" ht="15.75" customHeight="1">
      <c r="A14" s="138"/>
      <c r="B14" s="138"/>
      <c r="C14" s="135" t="s">
        <v>64</v>
      </c>
      <c r="D14" s="136"/>
      <c r="E14" s="136"/>
      <c r="F14" s="136"/>
      <c r="G14" s="136"/>
      <c r="H14" s="13" t="s">
        <v>13</v>
      </c>
      <c r="I14" s="56">
        <f aca="true" t="shared" si="0" ref="I14:R14">SUM(I4,I6:I13)</f>
        <v>154905</v>
      </c>
      <c r="J14" s="56">
        <f t="shared" si="0"/>
        <v>151426</v>
      </c>
      <c r="K14" s="56">
        <f t="shared" si="0"/>
        <v>147977</v>
      </c>
      <c r="L14" s="56">
        <f t="shared" si="0"/>
        <v>140279</v>
      </c>
      <c r="M14" s="56">
        <f t="shared" si="0"/>
        <v>135901</v>
      </c>
      <c r="N14" s="56">
        <f t="shared" si="0"/>
        <v>134728</v>
      </c>
      <c r="O14" s="56">
        <f t="shared" si="0"/>
        <v>117154</v>
      </c>
      <c r="P14" s="56">
        <f t="shared" si="0"/>
        <v>112818</v>
      </c>
      <c r="Q14" s="56">
        <f t="shared" si="0"/>
        <v>92390</v>
      </c>
      <c r="R14" s="56">
        <f t="shared" si="0"/>
        <v>105488</v>
      </c>
      <c r="S14" s="54">
        <f>SUM(S4,S6:S13)</f>
        <v>97754</v>
      </c>
      <c r="T14" s="54">
        <f>SUM(T4,T6:T13)</f>
        <v>87753</v>
      </c>
    </row>
    <row r="15" spans="1:20" s="15" customFormat="1" ht="27.75" customHeight="1">
      <c r="A15" s="138"/>
      <c r="B15" s="138"/>
      <c r="C15" s="133" t="s">
        <v>124</v>
      </c>
      <c r="D15" s="134"/>
      <c r="E15" s="134"/>
      <c r="F15" s="134"/>
      <c r="G15" s="134"/>
      <c r="H15" s="13" t="s">
        <v>15</v>
      </c>
      <c r="I15" s="55"/>
      <c r="J15" s="55"/>
      <c r="K15" s="55"/>
      <c r="L15" s="55"/>
      <c r="M15" s="55"/>
      <c r="N15" s="55"/>
      <c r="O15" s="55"/>
      <c r="P15" s="55"/>
      <c r="Q15" s="55"/>
      <c r="R15" s="55"/>
      <c r="S15" s="55"/>
      <c r="T15" s="55"/>
    </row>
    <row r="16" spans="1:20" s="15" customFormat="1" ht="15.75" customHeight="1">
      <c r="A16" s="138"/>
      <c r="B16" s="138"/>
      <c r="C16" s="43"/>
      <c r="D16" s="108" t="s">
        <v>65</v>
      </c>
      <c r="E16" s="108"/>
      <c r="F16" s="115" t="s">
        <v>123</v>
      </c>
      <c r="G16" s="115"/>
      <c r="H16" s="13" t="s">
        <v>122</v>
      </c>
      <c r="I16" s="54">
        <f aca="true" t="shared" si="1" ref="I16:R16">I14-I15</f>
        <v>154905</v>
      </c>
      <c r="J16" s="54">
        <f t="shared" si="1"/>
        <v>151426</v>
      </c>
      <c r="K16" s="54">
        <f t="shared" si="1"/>
        <v>147977</v>
      </c>
      <c r="L16" s="54">
        <f t="shared" si="1"/>
        <v>140279</v>
      </c>
      <c r="M16" s="54">
        <f t="shared" si="1"/>
        <v>135901</v>
      </c>
      <c r="N16" s="54">
        <f t="shared" si="1"/>
        <v>134728</v>
      </c>
      <c r="O16" s="54">
        <f t="shared" si="1"/>
        <v>117154</v>
      </c>
      <c r="P16" s="54">
        <f t="shared" si="1"/>
        <v>112818</v>
      </c>
      <c r="Q16" s="54">
        <f t="shared" si="1"/>
        <v>92390</v>
      </c>
      <c r="R16" s="54">
        <f t="shared" si="1"/>
        <v>105488</v>
      </c>
      <c r="S16" s="54">
        <f>S14-S15</f>
        <v>97754</v>
      </c>
      <c r="T16" s="54">
        <f>T14-T15</f>
        <v>87753</v>
      </c>
    </row>
    <row r="17" spans="1:20" s="15" customFormat="1" ht="15.75" customHeight="1">
      <c r="A17" s="138"/>
      <c r="B17" s="92" t="s">
        <v>66</v>
      </c>
      <c r="C17" s="41" t="s">
        <v>12</v>
      </c>
      <c r="D17" s="106" t="s">
        <v>67</v>
      </c>
      <c r="E17" s="106"/>
      <c r="F17" s="106"/>
      <c r="G17" s="146"/>
      <c r="H17" s="137"/>
      <c r="I17" s="63">
        <v>2448</v>
      </c>
      <c r="J17" s="63">
        <v>2500</v>
      </c>
      <c r="K17" s="63">
        <v>2500</v>
      </c>
      <c r="L17" s="63">
        <v>2500</v>
      </c>
      <c r="M17" s="63">
        <v>2500</v>
      </c>
      <c r="N17" s="63">
        <v>2500</v>
      </c>
      <c r="O17" s="63">
        <v>2500</v>
      </c>
      <c r="P17" s="63">
        <v>2500</v>
      </c>
      <c r="Q17" s="63">
        <v>2500</v>
      </c>
      <c r="R17" s="63">
        <v>2500</v>
      </c>
      <c r="S17" s="63">
        <v>2500</v>
      </c>
      <c r="T17" s="63">
        <v>2500</v>
      </c>
    </row>
    <row r="18" spans="1:20" s="15" customFormat="1" ht="15.75" customHeight="1">
      <c r="A18" s="138"/>
      <c r="B18" s="93"/>
      <c r="C18" s="44"/>
      <c r="D18" s="97" t="s">
        <v>68</v>
      </c>
      <c r="E18" s="95"/>
      <c r="F18" s="95"/>
      <c r="G18" s="112"/>
      <c r="H18" s="132"/>
      <c r="I18" s="63"/>
      <c r="J18" s="63"/>
      <c r="K18" s="63"/>
      <c r="L18" s="63"/>
      <c r="M18" s="63"/>
      <c r="N18" s="63"/>
      <c r="O18" s="63"/>
      <c r="P18" s="63"/>
      <c r="Q18" s="63"/>
      <c r="R18" s="63"/>
      <c r="S18" s="63"/>
      <c r="T18" s="63"/>
    </row>
    <row r="19" spans="1:20" s="15" customFormat="1" ht="15.75" customHeight="1">
      <c r="A19" s="138"/>
      <c r="B19" s="93"/>
      <c r="C19" s="12" t="s">
        <v>16</v>
      </c>
      <c r="D19" s="95" t="s">
        <v>69</v>
      </c>
      <c r="E19" s="95"/>
      <c r="F19" s="95"/>
      <c r="G19" s="112"/>
      <c r="H19" s="132"/>
      <c r="I19" s="55">
        <v>221023</v>
      </c>
      <c r="J19" s="55">
        <v>219708</v>
      </c>
      <c r="K19" s="55">
        <v>217635</v>
      </c>
      <c r="L19" s="55">
        <v>215957</v>
      </c>
      <c r="M19" s="55">
        <v>213534</v>
      </c>
      <c r="N19" s="55">
        <v>209373</v>
      </c>
      <c r="O19" s="55">
        <v>205591</v>
      </c>
      <c r="P19" s="55">
        <v>202933</v>
      </c>
      <c r="Q19" s="55">
        <v>195916</v>
      </c>
      <c r="R19" s="55">
        <v>185620</v>
      </c>
      <c r="S19" s="55">
        <v>174063</v>
      </c>
      <c r="T19" s="55">
        <v>162517</v>
      </c>
    </row>
    <row r="20" spans="1:20" s="15" customFormat="1" ht="15.75" customHeight="1">
      <c r="A20" s="138"/>
      <c r="B20" s="93"/>
      <c r="C20" s="12" t="s">
        <v>86</v>
      </c>
      <c r="D20" s="95" t="s">
        <v>70</v>
      </c>
      <c r="E20" s="95"/>
      <c r="F20" s="95"/>
      <c r="G20" s="112"/>
      <c r="H20" s="132"/>
      <c r="I20" s="55"/>
      <c r="J20" s="55"/>
      <c r="K20" s="55"/>
      <c r="L20" s="55"/>
      <c r="M20" s="55"/>
      <c r="N20" s="55"/>
      <c r="O20" s="55"/>
      <c r="P20" s="55"/>
      <c r="Q20" s="55"/>
      <c r="R20" s="55"/>
      <c r="S20" s="55"/>
      <c r="T20" s="55"/>
    </row>
    <row r="21" spans="1:20" s="15" customFormat="1" ht="15.75" customHeight="1">
      <c r="A21" s="138"/>
      <c r="B21" s="93"/>
      <c r="C21" s="12" t="s">
        <v>79</v>
      </c>
      <c r="D21" s="95" t="s">
        <v>71</v>
      </c>
      <c r="E21" s="95"/>
      <c r="F21" s="95"/>
      <c r="G21" s="112"/>
      <c r="H21" s="132"/>
      <c r="I21" s="55"/>
      <c r="J21" s="55"/>
      <c r="K21" s="55"/>
      <c r="L21" s="55"/>
      <c r="M21" s="55"/>
      <c r="N21" s="55"/>
      <c r="O21" s="55"/>
      <c r="P21" s="55"/>
      <c r="Q21" s="55"/>
      <c r="R21" s="55"/>
      <c r="S21" s="55"/>
      <c r="T21" s="55"/>
    </row>
    <row r="22" spans="1:20" s="15" customFormat="1" ht="15.75" customHeight="1">
      <c r="A22" s="138"/>
      <c r="B22" s="93"/>
      <c r="C22" s="12" t="s">
        <v>80</v>
      </c>
      <c r="D22" s="95" t="s">
        <v>5</v>
      </c>
      <c r="E22" s="95"/>
      <c r="F22" s="95"/>
      <c r="G22" s="112"/>
      <c r="H22" s="132"/>
      <c r="I22" s="55"/>
      <c r="J22" s="55"/>
      <c r="K22" s="55"/>
      <c r="L22" s="55"/>
      <c r="M22" s="55"/>
      <c r="N22" s="55"/>
      <c r="O22" s="55"/>
      <c r="P22" s="55"/>
      <c r="Q22" s="55"/>
      <c r="R22" s="55"/>
      <c r="S22" s="55"/>
      <c r="T22" s="55"/>
    </row>
    <row r="23" spans="1:20" s="15" customFormat="1" ht="15.75" customHeight="1">
      <c r="A23" s="145"/>
      <c r="B23" s="94"/>
      <c r="C23" s="97" t="s">
        <v>64</v>
      </c>
      <c r="D23" s="112"/>
      <c r="E23" s="112"/>
      <c r="F23" s="112"/>
      <c r="G23" s="112"/>
      <c r="H23" s="28" t="s">
        <v>125</v>
      </c>
      <c r="I23" s="54">
        <f aca="true" t="shared" si="2" ref="I23:R23">I17+SUM(I19:I22)</f>
        <v>223471</v>
      </c>
      <c r="J23" s="54">
        <f t="shared" si="2"/>
        <v>222208</v>
      </c>
      <c r="K23" s="54">
        <f t="shared" si="2"/>
        <v>220135</v>
      </c>
      <c r="L23" s="54">
        <f t="shared" si="2"/>
        <v>218457</v>
      </c>
      <c r="M23" s="54">
        <f t="shared" si="2"/>
        <v>216034</v>
      </c>
      <c r="N23" s="54">
        <f t="shared" si="2"/>
        <v>211873</v>
      </c>
      <c r="O23" s="54">
        <f t="shared" si="2"/>
        <v>208091</v>
      </c>
      <c r="P23" s="54">
        <f t="shared" si="2"/>
        <v>205433</v>
      </c>
      <c r="Q23" s="54">
        <f t="shared" si="2"/>
        <v>198416</v>
      </c>
      <c r="R23" s="54">
        <f t="shared" si="2"/>
        <v>188120</v>
      </c>
      <c r="S23" s="54">
        <f>S17+SUM(S19:S22)</f>
        <v>176563</v>
      </c>
      <c r="T23" s="54">
        <f>T17+SUM(T19:T22)</f>
        <v>165017</v>
      </c>
    </row>
    <row r="24" spans="1:20" s="15" customFormat="1" ht="27.75" customHeight="1">
      <c r="A24" s="133" t="s">
        <v>129</v>
      </c>
      <c r="B24" s="149"/>
      <c r="C24" s="98"/>
      <c r="D24" s="98"/>
      <c r="E24" s="98"/>
      <c r="F24" s="98"/>
      <c r="G24" s="98"/>
      <c r="H24" s="13" t="s">
        <v>126</v>
      </c>
      <c r="I24" s="54">
        <f aca="true" t="shared" si="3" ref="I24:R24">I23-I16</f>
        <v>68566</v>
      </c>
      <c r="J24" s="54">
        <f t="shared" si="3"/>
        <v>70782</v>
      </c>
      <c r="K24" s="54">
        <f t="shared" si="3"/>
        <v>72158</v>
      </c>
      <c r="L24" s="54">
        <f t="shared" si="3"/>
        <v>78178</v>
      </c>
      <c r="M24" s="54">
        <f t="shared" si="3"/>
        <v>80133</v>
      </c>
      <c r="N24" s="54">
        <f t="shared" si="3"/>
        <v>77145</v>
      </c>
      <c r="O24" s="54">
        <f t="shared" si="3"/>
        <v>90937</v>
      </c>
      <c r="P24" s="54">
        <f t="shared" si="3"/>
        <v>92615</v>
      </c>
      <c r="Q24" s="54">
        <f t="shared" si="3"/>
        <v>106026</v>
      </c>
      <c r="R24" s="54">
        <f t="shared" si="3"/>
        <v>82632</v>
      </c>
      <c r="S24" s="54">
        <f>S23-S16</f>
        <v>78809</v>
      </c>
      <c r="T24" s="54">
        <f>T23-T16</f>
        <v>77264</v>
      </c>
    </row>
    <row r="25" spans="1:20" s="15" customFormat="1" ht="15.75" customHeight="1">
      <c r="A25" s="139" t="s">
        <v>136</v>
      </c>
      <c r="B25" s="140"/>
      <c r="C25" s="44" t="s">
        <v>12</v>
      </c>
      <c r="D25" s="95" t="s">
        <v>72</v>
      </c>
      <c r="E25" s="95"/>
      <c r="F25" s="95"/>
      <c r="G25" s="112"/>
      <c r="H25" s="132"/>
      <c r="I25" s="55">
        <v>68566</v>
      </c>
      <c r="J25" s="55">
        <v>70782</v>
      </c>
      <c r="K25" s="55">
        <v>72158</v>
      </c>
      <c r="L25" s="55">
        <v>78178</v>
      </c>
      <c r="M25" s="55">
        <v>80133</v>
      </c>
      <c r="N25" s="55">
        <v>77145</v>
      </c>
      <c r="O25" s="55">
        <v>90937</v>
      </c>
      <c r="P25" s="55">
        <v>92615</v>
      </c>
      <c r="Q25" s="55">
        <v>106026</v>
      </c>
      <c r="R25" s="55">
        <v>82632</v>
      </c>
      <c r="S25" s="55">
        <v>78809</v>
      </c>
      <c r="T25" s="55">
        <v>77264</v>
      </c>
    </row>
    <row r="26" spans="1:20" s="15" customFormat="1" ht="15.75" customHeight="1">
      <c r="A26" s="141"/>
      <c r="B26" s="142"/>
      <c r="C26" s="12" t="s">
        <v>16</v>
      </c>
      <c r="D26" s="95" t="s">
        <v>73</v>
      </c>
      <c r="E26" s="95"/>
      <c r="F26" s="95"/>
      <c r="G26" s="112"/>
      <c r="H26" s="132"/>
      <c r="I26" s="55"/>
      <c r="J26" s="55"/>
      <c r="K26" s="55"/>
      <c r="L26" s="55"/>
      <c r="M26" s="55"/>
      <c r="N26" s="55"/>
      <c r="O26" s="55"/>
      <c r="P26" s="55"/>
      <c r="Q26" s="55"/>
      <c r="R26" s="55"/>
      <c r="S26" s="55"/>
      <c r="T26" s="55"/>
    </row>
    <row r="27" spans="1:20" s="15" customFormat="1" ht="15.75" customHeight="1">
      <c r="A27" s="141"/>
      <c r="B27" s="142"/>
      <c r="C27" s="12" t="s">
        <v>86</v>
      </c>
      <c r="D27" s="95" t="s">
        <v>74</v>
      </c>
      <c r="E27" s="95"/>
      <c r="F27" s="95"/>
      <c r="G27" s="112"/>
      <c r="H27" s="132"/>
      <c r="I27" s="55"/>
      <c r="J27" s="55"/>
      <c r="K27" s="55"/>
      <c r="L27" s="55"/>
      <c r="M27" s="55"/>
      <c r="N27" s="55"/>
      <c r="O27" s="55"/>
      <c r="P27" s="55"/>
      <c r="Q27" s="55"/>
      <c r="R27" s="55"/>
      <c r="S27" s="55"/>
      <c r="T27" s="55"/>
    </row>
    <row r="28" spans="1:20" s="15" customFormat="1" ht="15.75" customHeight="1">
      <c r="A28" s="141"/>
      <c r="B28" s="142"/>
      <c r="C28" s="12" t="s">
        <v>79</v>
      </c>
      <c r="D28" s="95" t="s">
        <v>5</v>
      </c>
      <c r="E28" s="95"/>
      <c r="F28" s="95"/>
      <c r="G28" s="112"/>
      <c r="H28" s="132"/>
      <c r="I28" s="55"/>
      <c r="J28" s="55"/>
      <c r="K28" s="55"/>
      <c r="L28" s="55"/>
      <c r="M28" s="55"/>
      <c r="N28" s="55"/>
      <c r="O28" s="55"/>
      <c r="P28" s="55"/>
      <c r="Q28" s="55"/>
      <c r="R28" s="55"/>
      <c r="S28" s="55"/>
      <c r="T28" s="55"/>
    </row>
    <row r="29" spans="1:20" s="15" customFormat="1" ht="15.75" customHeight="1">
      <c r="A29" s="143"/>
      <c r="B29" s="144"/>
      <c r="C29" s="97" t="s">
        <v>64</v>
      </c>
      <c r="D29" s="112"/>
      <c r="E29" s="112"/>
      <c r="F29" s="112"/>
      <c r="G29" s="112"/>
      <c r="H29" s="28" t="s">
        <v>83</v>
      </c>
      <c r="I29" s="54">
        <f aca="true" t="shared" si="4" ref="I29:S29">SUM(I25:I28)</f>
        <v>68566</v>
      </c>
      <c r="J29" s="54">
        <f t="shared" si="4"/>
        <v>70782</v>
      </c>
      <c r="K29" s="54">
        <f t="shared" si="4"/>
        <v>72158</v>
      </c>
      <c r="L29" s="54">
        <f t="shared" si="4"/>
        <v>78178</v>
      </c>
      <c r="M29" s="54">
        <f t="shared" si="4"/>
        <v>80133</v>
      </c>
      <c r="N29" s="54">
        <f t="shared" si="4"/>
        <v>77145</v>
      </c>
      <c r="O29" s="54">
        <f t="shared" si="4"/>
        <v>90937</v>
      </c>
      <c r="P29" s="54">
        <f t="shared" si="4"/>
        <v>92615</v>
      </c>
      <c r="Q29" s="54">
        <f t="shared" si="4"/>
        <v>106026</v>
      </c>
      <c r="R29" s="54">
        <f t="shared" si="4"/>
        <v>82632</v>
      </c>
      <c r="S29" s="54">
        <f t="shared" si="4"/>
        <v>78809</v>
      </c>
      <c r="T29" s="54">
        <f>SUM(T25:T28)</f>
        <v>77264</v>
      </c>
    </row>
    <row r="30" spans="1:20" s="15" customFormat="1" ht="15.75" customHeight="1">
      <c r="A30" s="107" t="s">
        <v>137</v>
      </c>
      <c r="B30" s="150"/>
      <c r="C30" s="150"/>
      <c r="D30" s="150"/>
      <c r="E30" s="150"/>
      <c r="F30" s="150"/>
      <c r="G30" s="147" t="s">
        <v>130</v>
      </c>
      <c r="H30" s="148"/>
      <c r="I30" s="54">
        <f aca="true" t="shared" si="5" ref="I30:R30">I24-I29</f>
        <v>0</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S24-S29</f>
        <v>0</v>
      </c>
      <c r="T30" s="54">
        <f>T24-T29</f>
        <v>0</v>
      </c>
    </row>
    <row r="31" spans="1:20" s="15" customFormat="1" ht="15.75" customHeight="1">
      <c r="A31" s="97" t="s">
        <v>118</v>
      </c>
      <c r="B31" s="95"/>
      <c r="C31" s="95"/>
      <c r="D31" s="95"/>
      <c r="E31" s="95"/>
      <c r="F31" s="95"/>
      <c r="G31" s="95"/>
      <c r="H31" s="45" t="s">
        <v>127</v>
      </c>
      <c r="I31" s="55"/>
      <c r="J31" s="55"/>
      <c r="K31" s="55"/>
      <c r="L31" s="55"/>
      <c r="M31" s="55"/>
      <c r="N31" s="55"/>
      <c r="O31" s="55"/>
      <c r="P31" s="55"/>
      <c r="Q31" s="55"/>
      <c r="R31" s="55"/>
      <c r="S31" s="55"/>
      <c r="T31" s="55"/>
    </row>
    <row r="32" spans="1:20" s="15" customFormat="1" ht="15.75" customHeight="1">
      <c r="A32" s="97" t="s">
        <v>119</v>
      </c>
      <c r="B32" s="95"/>
      <c r="C32" s="95"/>
      <c r="D32" s="95"/>
      <c r="E32" s="95"/>
      <c r="F32" s="95"/>
      <c r="G32" s="95"/>
      <c r="H32" s="45" t="s">
        <v>128</v>
      </c>
      <c r="I32" s="55">
        <v>2590487</v>
      </c>
      <c r="J32" s="55">
        <v>2479379</v>
      </c>
      <c r="K32" s="55">
        <v>2365044</v>
      </c>
      <c r="L32" s="55">
        <v>2246187</v>
      </c>
      <c r="M32" s="55">
        <v>2124473</v>
      </c>
      <c r="N32" s="55">
        <v>1998487</v>
      </c>
      <c r="O32" s="55">
        <v>1870627</v>
      </c>
      <c r="P32" s="55">
        <v>1738381</v>
      </c>
      <c r="Q32" s="55">
        <v>1601522</v>
      </c>
      <c r="R32" s="55">
        <v>1459897</v>
      </c>
      <c r="S32" s="55">
        <v>1281193</v>
      </c>
      <c r="T32" s="55">
        <v>1089640</v>
      </c>
    </row>
    <row r="33" ht="13.5" customHeight="1"/>
    <row r="34" spans="1:20" ht="16.5" customHeight="1">
      <c r="A34" s="1" t="s">
        <v>87</v>
      </c>
      <c r="S34" s="91" t="s">
        <v>45</v>
      </c>
      <c r="T34" s="91"/>
    </row>
    <row r="35" spans="1:20" s="7" customFormat="1" ht="13.5">
      <c r="A35" s="3"/>
      <c r="B35" s="4"/>
      <c r="C35" s="40"/>
      <c r="D35" s="4"/>
      <c r="E35" s="4"/>
      <c r="F35" s="4"/>
      <c r="G35" s="5" t="s">
        <v>46</v>
      </c>
      <c r="H35" s="6"/>
      <c r="I35" s="65" t="s">
        <v>156</v>
      </c>
      <c r="J35" s="65" t="s">
        <v>155</v>
      </c>
      <c r="K35" s="101" t="s">
        <v>142</v>
      </c>
      <c r="L35" s="101" t="s">
        <v>143</v>
      </c>
      <c r="M35" s="101" t="s">
        <v>144</v>
      </c>
      <c r="N35" s="101" t="s">
        <v>145</v>
      </c>
      <c r="O35" s="101" t="s">
        <v>146</v>
      </c>
      <c r="P35" s="101" t="s">
        <v>147</v>
      </c>
      <c r="Q35" s="101" t="s">
        <v>148</v>
      </c>
      <c r="R35" s="101" t="s">
        <v>149</v>
      </c>
      <c r="S35" s="101" t="s">
        <v>150</v>
      </c>
      <c r="T35" s="101" t="s">
        <v>151</v>
      </c>
    </row>
    <row r="36" spans="1:20" s="7" customFormat="1" ht="27.75" customHeight="1">
      <c r="A36" s="8"/>
      <c r="B36" s="9"/>
      <c r="C36" s="9" t="s">
        <v>47</v>
      </c>
      <c r="D36" s="9"/>
      <c r="E36" s="9"/>
      <c r="F36" s="9"/>
      <c r="G36" s="9"/>
      <c r="H36" s="10"/>
      <c r="I36" s="11" t="s">
        <v>154</v>
      </c>
      <c r="J36" s="11" t="s">
        <v>41</v>
      </c>
      <c r="K36" s="102"/>
      <c r="L36" s="102"/>
      <c r="M36" s="102"/>
      <c r="N36" s="102"/>
      <c r="O36" s="102"/>
      <c r="P36" s="102"/>
      <c r="Q36" s="102"/>
      <c r="R36" s="102"/>
      <c r="S36" s="102"/>
      <c r="T36" s="102"/>
    </row>
    <row r="37" spans="1:20" ht="15.75" customHeight="1">
      <c r="A37" s="152" t="s">
        <v>75</v>
      </c>
      <c r="B37" s="146"/>
      <c r="C37" s="146"/>
      <c r="D37" s="146"/>
      <c r="E37" s="146"/>
      <c r="F37" s="46"/>
      <c r="G37" s="46"/>
      <c r="H37" s="47"/>
      <c r="I37" s="58">
        <f aca="true" t="shared" si="6" ref="I37:O37">I38+I39</f>
        <v>134954</v>
      </c>
      <c r="J37" s="58">
        <f t="shared" si="6"/>
        <v>75950</v>
      </c>
      <c r="K37" s="58">
        <f t="shared" si="6"/>
        <v>78599</v>
      </c>
      <c r="L37" s="58">
        <f t="shared" si="6"/>
        <v>81897</v>
      </c>
      <c r="M37" s="58">
        <f t="shared" si="6"/>
        <v>78875</v>
      </c>
      <c r="N37" s="58">
        <f t="shared" si="6"/>
        <v>79248</v>
      </c>
      <c r="O37" s="58">
        <f t="shared" si="6"/>
        <v>81622</v>
      </c>
      <c r="P37" s="58">
        <f>P38+P39</f>
        <v>86158</v>
      </c>
      <c r="Q37" s="58">
        <f>Q38+Q39</f>
        <v>86586</v>
      </c>
      <c r="R37" s="58">
        <f>R38+R39</f>
        <v>65048</v>
      </c>
      <c r="S37" s="58">
        <f>S38+S39</f>
        <v>65422</v>
      </c>
      <c r="T37" s="58">
        <f>T38+T39</f>
        <v>54523</v>
      </c>
    </row>
    <row r="38" spans="1:20" ht="15.75" customHeight="1">
      <c r="A38" s="48"/>
      <c r="B38" s="49"/>
      <c r="C38" s="50"/>
      <c r="D38" s="151" t="s">
        <v>76</v>
      </c>
      <c r="E38" s="112"/>
      <c r="F38" s="112"/>
      <c r="G38" s="112"/>
      <c r="H38" s="132"/>
      <c r="I38" s="62">
        <v>68181.52049999998</v>
      </c>
      <c r="J38" s="62">
        <v>75950</v>
      </c>
      <c r="K38" s="62">
        <v>78599</v>
      </c>
      <c r="L38" s="62">
        <v>81897</v>
      </c>
      <c r="M38" s="62">
        <v>78875</v>
      </c>
      <c r="N38" s="62">
        <v>79248</v>
      </c>
      <c r="O38" s="62">
        <v>81622</v>
      </c>
      <c r="P38" s="62">
        <v>86158</v>
      </c>
      <c r="Q38" s="62">
        <v>86586</v>
      </c>
      <c r="R38" s="62">
        <v>65048</v>
      </c>
      <c r="S38" s="37">
        <v>65422</v>
      </c>
      <c r="T38" s="37">
        <v>54523</v>
      </c>
    </row>
    <row r="39" spans="1:20" ht="15.75" customHeight="1">
      <c r="A39" s="51"/>
      <c r="B39" s="52"/>
      <c r="C39" s="53"/>
      <c r="D39" s="151" t="s">
        <v>77</v>
      </c>
      <c r="E39" s="112"/>
      <c r="F39" s="112"/>
      <c r="G39" s="112"/>
      <c r="H39" s="132"/>
      <c r="I39" s="62">
        <v>66772.47950000002</v>
      </c>
      <c r="J39" s="62"/>
      <c r="K39" s="62"/>
      <c r="L39" s="62"/>
      <c r="M39" s="62"/>
      <c r="N39" s="62"/>
      <c r="O39" s="62"/>
      <c r="P39" s="62"/>
      <c r="Q39" s="62"/>
      <c r="R39" s="62"/>
      <c r="S39" s="37"/>
      <c r="T39" s="37"/>
    </row>
    <row r="40" spans="1:20" ht="15.75" customHeight="1">
      <c r="A40" s="152" t="s">
        <v>78</v>
      </c>
      <c r="B40" s="146"/>
      <c r="C40" s="146"/>
      <c r="D40" s="146"/>
      <c r="E40" s="146"/>
      <c r="F40" s="46"/>
      <c r="G40" s="46"/>
      <c r="H40" s="47"/>
      <c r="I40" s="58">
        <f aca="true" t="shared" si="7" ref="I40:S40">I41+I42</f>
        <v>60322</v>
      </c>
      <c r="J40" s="58">
        <f t="shared" si="7"/>
        <v>60326</v>
      </c>
      <c r="K40" s="58">
        <f t="shared" si="7"/>
        <v>57677</v>
      </c>
      <c r="L40" s="58">
        <f t="shared" si="7"/>
        <v>54379</v>
      </c>
      <c r="M40" s="58">
        <f t="shared" si="7"/>
        <v>57401</v>
      </c>
      <c r="N40" s="58">
        <f t="shared" si="7"/>
        <v>57028</v>
      </c>
      <c r="O40" s="58">
        <f t="shared" si="7"/>
        <v>54654</v>
      </c>
      <c r="P40" s="58">
        <f t="shared" si="7"/>
        <v>50118</v>
      </c>
      <c r="Q40" s="58">
        <f t="shared" si="7"/>
        <v>49690</v>
      </c>
      <c r="R40" s="58">
        <f t="shared" si="7"/>
        <v>71228</v>
      </c>
      <c r="S40" s="58">
        <f t="shared" si="7"/>
        <v>70854</v>
      </c>
      <c r="T40" s="58">
        <f>T41+T42</f>
        <v>81753</v>
      </c>
    </row>
    <row r="41" spans="1:20" ht="15.75" customHeight="1">
      <c r="A41" s="48"/>
      <c r="B41" s="49"/>
      <c r="C41" s="50"/>
      <c r="D41" s="151" t="s">
        <v>76</v>
      </c>
      <c r="E41" s="112"/>
      <c r="F41" s="112"/>
      <c r="G41" s="112"/>
      <c r="H41" s="132"/>
      <c r="I41" s="62">
        <v>32193</v>
      </c>
      <c r="J41" s="62">
        <v>34306</v>
      </c>
      <c r="K41" s="62">
        <v>35030</v>
      </c>
      <c r="L41" s="62">
        <v>35318</v>
      </c>
      <c r="M41" s="62">
        <v>34891</v>
      </c>
      <c r="N41" s="62">
        <v>36701</v>
      </c>
      <c r="O41" s="62">
        <v>38488</v>
      </c>
      <c r="P41" s="62">
        <v>40036</v>
      </c>
      <c r="Q41" s="62">
        <v>37872</v>
      </c>
      <c r="R41" s="62">
        <v>33182</v>
      </c>
      <c r="S41" s="37">
        <v>29368</v>
      </c>
      <c r="T41" s="37">
        <v>26268</v>
      </c>
    </row>
    <row r="42" spans="1:20" ht="15.75" customHeight="1">
      <c r="A42" s="51"/>
      <c r="B42" s="52"/>
      <c r="C42" s="53"/>
      <c r="D42" s="151" t="s">
        <v>77</v>
      </c>
      <c r="E42" s="112"/>
      <c r="F42" s="112"/>
      <c r="G42" s="112"/>
      <c r="H42" s="132"/>
      <c r="I42" s="62">
        <v>28129</v>
      </c>
      <c r="J42" s="62">
        <v>26020</v>
      </c>
      <c r="K42" s="62">
        <v>22647</v>
      </c>
      <c r="L42" s="62">
        <v>19061</v>
      </c>
      <c r="M42" s="62">
        <v>22510</v>
      </c>
      <c r="N42" s="62">
        <v>20327</v>
      </c>
      <c r="O42" s="62">
        <v>16166</v>
      </c>
      <c r="P42" s="62">
        <v>10082</v>
      </c>
      <c r="Q42" s="62">
        <v>11818</v>
      </c>
      <c r="R42" s="62">
        <v>38046</v>
      </c>
      <c r="S42" s="37">
        <v>41486</v>
      </c>
      <c r="T42" s="37">
        <v>55485</v>
      </c>
    </row>
    <row r="43" spans="1:20" ht="15.75" customHeight="1">
      <c r="A43" s="151" t="s">
        <v>120</v>
      </c>
      <c r="B43" s="112"/>
      <c r="C43" s="112"/>
      <c r="D43" s="112"/>
      <c r="E43" s="112"/>
      <c r="F43" s="46"/>
      <c r="G43" s="46"/>
      <c r="H43" s="47"/>
      <c r="I43" s="58">
        <f aca="true" t="shared" si="8" ref="I43:R43">I37+I40</f>
        <v>195276</v>
      </c>
      <c r="J43" s="58">
        <f t="shared" si="8"/>
        <v>136276</v>
      </c>
      <c r="K43" s="58">
        <f t="shared" si="8"/>
        <v>136276</v>
      </c>
      <c r="L43" s="58">
        <f t="shared" si="8"/>
        <v>136276</v>
      </c>
      <c r="M43" s="58">
        <f t="shared" si="8"/>
        <v>136276</v>
      </c>
      <c r="N43" s="58">
        <f t="shared" si="8"/>
        <v>136276</v>
      </c>
      <c r="O43" s="58">
        <f t="shared" si="8"/>
        <v>136276</v>
      </c>
      <c r="P43" s="58">
        <f t="shared" si="8"/>
        <v>136276</v>
      </c>
      <c r="Q43" s="58">
        <f t="shared" si="8"/>
        <v>136276</v>
      </c>
      <c r="R43" s="58">
        <f t="shared" si="8"/>
        <v>136276</v>
      </c>
      <c r="S43" s="35">
        <f>S37+S40</f>
        <v>136276</v>
      </c>
      <c r="T43" s="35">
        <f>T37+T40</f>
        <v>136276</v>
      </c>
    </row>
    <row r="44" spans="3:9" ht="15.75" customHeight="1">
      <c r="C44" s="1"/>
      <c r="H44" s="1"/>
      <c r="I44" s="2"/>
    </row>
    <row r="45" spans="3:9" ht="15.75" customHeight="1">
      <c r="C45" s="1"/>
      <c r="H45" s="1"/>
      <c r="I45" s="2"/>
    </row>
    <row r="46" spans="3:9" ht="15.75" customHeight="1">
      <c r="C46" s="1"/>
      <c r="H46" s="1"/>
      <c r="I46" s="2"/>
    </row>
  </sheetData>
  <sheetProtection/>
  <mergeCells count="65">
    <mergeCell ref="S35:S36"/>
    <mergeCell ref="N35:N36"/>
    <mergeCell ref="O35:O36"/>
    <mergeCell ref="P35:P36"/>
    <mergeCell ref="Q35:Q36"/>
    <mergeCell ref="D25:H25"/>
    <mergeCell ref="R35:R36"/>
    <mergeCell ref="M35:M36"/>
    <mergeCell ref="K35:K36"/>
    <mergeCell ref="L35:L36"/>
    <mergeCell ref="A43:E43"/>
    <mergeCell ref="F16:G16"/>
    <mergeCell ref="A31:G31"/>
    <mergeCell ref="A32:G32"/>
    <mergeCell ref="D42:H42"/>
    <mergeCell ref="A37:E37"/>
    <mergeCell ref="A40:E40"/>
    <mergeCell ref="D38:H38"/>
    <mergeCell ref="D39:H39"/>
    <mergeCell ref="D41:H41"/>
    <mergeCell ref="M2:M3"/>
    <mergeCell ref="D17:H17"/>
    <mergeCell ref="G30:H30"/>
    <mergeCell ref="D19:H19"/>
    <mergeCell ref="D26:H26"/>
    <mergeCell ref="A24:G24"/>
    <mergeCell ref="C23:G23"/>
    <mergeCell ref="A30:F30"/>
    <mergeCell ref="D20:H20"/>
    <mergeCell ref="D21:H21"/>
    <mergeCell ref="D7:H7"/>
    <mergeCell ref="D8:H8"/>
    <mergeCell ref="D28:H28"/>
    <mergeCell ref="N2:N3"/>
    <mergeCell ref="B4:B16"/>
    <mergeCell ref="B17:B23"/>
    <mergeCell ref="A25:B29"/>
    <mergeCell ref="A4:A23"/>
    <mergeCell ref="K2:K3"/>
    <mergeCell ref="L2:L3"/>
    <mergeCell ref="C15:G15"/>
    <mergeCell ref="C29:G29"/>
    <mergeCell ref="C14:G14"/>
    <mergeCell ref="D11:H11"/>
    <mergeCell ref="D12:H12"/>
    <mergeCell ref="D13:H13"/>
    <mergeCell ref="D16:E16"/>
    <mergeCell ref="D22:H22"/>
    <mergeCell ref="D27:H27"/>
    <mergeCell ref="R2:R3"/>
    <mergeCell ref="O2:O3"/>
    <mergeCell ref="P2:P3"/>
    <mergeCell ref="Q2:Q3"/>
    <mergeCell ref="T2:T3"/>
    <mergeCell ref="S2:S3"/>
    <mergeCell ref="T35:T36"/>
    <mergeCell ref="S34:T34"/>
    <mergeCell ref="S1:T1"/>
    <mergeCell ref="A1:H1"/>
    <mergeCell ref="D18:H18"/>
    <mergeCell ref="D4:H4"/>
    <mergeCell ref="D6:H6"/>
    <mergeCell ref="D9:H9"/>
    <mergeCell ref="D10:H10"/>
    <mergeCell ref="D5:H5"/>
  </mergeCells>
  <printOptions horizontalCentered="1"/>
  <pageMargins left="0.4724409448818898" right="0.4724409448818898" top="0.984251968503937" bottom="0.3937007874015748" header="0.5118110236220472" footer="0.35433070866141736"/>
  <pageSetup blackAndWhite="1" firstPageNumber="8" useFirstPageNumber="1" fitToWidth="0" fitToHeight="1" horizontalDpi="600" verticalDpi="600" orientation="landscape" paperSize="9" scale="72" r:id="rId2"/>
  <headerFooter alignWithMargins="0">
    <oddHeader>&amp;L&amp;"HG丸ｺﾞｼｯｸM-PRO,標準"&amp;12様式第2号（法適用企業・資本的収支）&amp;C&amp;"HG丸ｺﾞｼｯｸM-PRO,標準"
&amp;20投資・財政計画&amp;R
</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Y39"/>
  <sheetViews>
    <sheetView tabSelected="1" workbookViewId="0" topLeftCell="A13">
      <selection activeCell="Q26" sqref="Q26"/>
    </sheetView>
  </sheetViews>
  <sheetFormatPr defaultColWidth="9.00390625" defaultRowHeight="13.5"/>
  <cols>
    <col min="2" max="13" width="9.375" style="0" customWidth="1"/>
  </cols>
  <sheetData>
    <row r="1" spans="2:13" ht="17.25">
      <c r="B1" s="164" t="s">
        <v>157</v>
      </c>
      <c r="C1" s="164"/>
      <c r="D1" s="74"/>
      <c r="E1" s="74"/>
      <c r="F1" s="74"/>
      <c r="G1" s="74"/>
      <c r="H1" s="74"/>
      <c r="I1" s="74"/>
      <c r="J1" s="74"/>
      <c r="K1" s="74"/>
      <c r="L1" s="74"/>
      <c r="M1" s="74"/>
    </row>
    <row r="2" spans="2:13" ht="13.5">
      <c r="B2" s="165" t="s">
        <v>158</v>
      </c>
      <c r="C2" s="165"/>
      <c r="D2" s="165"/>
      <c r="E2" s="165"/>
      <c r="F2" s="165"/>
      <c r="G2" s="165"/>
      <c r="H2" s="165"/>
      <c r="I2" s="165"/>
      <c r="J2" s="165"/>
      <c r="K2" s="165"/>
      <c r="L2" s="165"/>
      <c r="M2" s="165"/>
    </row>
    <row r="3" spans="2:13" ht="13.5">
      <c r="B3" s="165"/>
      <c r="C3" s="165"/>
      <c r="D3" s="165"/>
      <c r="E3" s="165"/>
      <c r="F3" s="165"/>
      <c r="G3" s="165"/>
      <c r="H3" s="165"/>
      <c r="I3" s="165"/>
      <c r="J3" s="165"/>
      <c r="K3" s="165"/>
      <c r="L3" s="165"/>
      <c r="M3" s="165"/>
    </row>
    <row r="5" spans="1:14" ht="13.5">
      <c r="A5" s="75"/>
      <c r="B5" s="76"/>
      <c r="C5" s="76"/>
      <c r="D5" s="76"/>
      <c r="E5" s="76"/>
      <c r="F5" s="76"/>
      <c r="G5" s="76"/>
      <c r="H5" s="76"/>
      <c r="I5" s="76"/>
      <c r="J5" s="76"/>
      <c r="K5" s="76"/>
      <c r="L5" s="76"/>
      <c r="M5" s="76"/>
      <c r="N5" s="77"/>
    </row>
    <row r="6" spans="1:14" ht="13.5">
      <c r="A6" s="78"/>
      <c r="B6" s="154" t="s">
        <v>159</v>
      </c>
      <c r="C6" s="154"/>
      <c r="D6" s="154"/>
      <c r="E6" s="79"/>
      <c r="F6" s="79"/>
      <c r="G6" s="79"/>
      <c r="H6" s="79"/>
      <c r="I6" s="79"/>
      <c r="J6" s="79"/>
      <c r="K6" s="79"/>
      <c r="L6" s="79"/>
      <c r="M6" s="79"/>
      <c r="N6" s="80"/>
    </row>
    <row r="7" spans="1:14" ht="13.5">
      <c r="A7" s="78"/>
      <c r="B7" s="79"/>
      <c r="C7" s="79"/>
      <c r="D7" s="79"/>
      <c r="E7" s="79"/>
      <c r="F7" s="79"/>
      <c r="G7" s="79"/>
      <c r="H7" s="79"/>
      <c r="I7" s="79"/>
      <c r="J7" s="79"/>
      <c r="K7" s="79"/>
      <c r="L7" s="79"/>
      <c r="M7" s="79"/>
      <c r="N7" s="80"/>
    </row>
    <row r="8" spans="1:25" ht="13.5" customHeight="1">
      <c r="A8" s="155" t="s">
        <v>162</v>
      </c>
      <c r="B8" s="156"/>
      <c r="C8" s="156"/>
      <c r="D8" s="156"/>
      <c r="E8" s="156"/>
      <c r="F8" s="156"/>
      <c r="G8" s="156"/>
      <c r="H8" s="156"/>
      <c r="I8" s="156"/>
      <c r="J8" s="156"/>
      <c r="K8" s="156"/>
      <c r="L8" s="156"/>
      <c r="M8" s="156"/>
      <c r="N8" s="157"/>
      <c r="O8" s="82"/>
      <c r="P8" s="82"/>
      <c r="Q8" s="82"/>
      <c r="R8" s="82"/>
      <c r="S8" s="82"/>
      <c r="T8" s="82"/>
      <c r="U8" s="82"/>
      <c r="V8" s="82"/>
      <c r="W8" s="82"/>
      <c r="X8" s="82"/>
      <c r="Y8" s="82"/>
    </row>
    <row r="9" spans="1:25" ht="13.5">
      <c r="A9" s="155"/>
      <c r="B9" s="156"/>
      <c r="C9" s="156"/>
      <c r="D9" s="156"/>
      <c r="E9" s="156"/>
      <c r="F9" s="156"/>
      <c r="G9" s="156"/>
      <c r="H9" s="156"/>
      <c r="I9" s="156"/>
      <c r="J9" s="156"/>
      <c r="K9" s="156"/>
      <c r="L9" s="156"/>
      <c r="M9" s="156"/>
      <c r="N9" s="157"/>
      <c r="O9" s="82"/>
      <c r="P9" s="82"/>
      <c r="Q9" s="82"/>
      <c r="R9" s="82"/>
      <c r="S9" s="82"/>
      <c r="T9" s="82"/>
      <c r="U9" s="82"/>
      <c r="V9" s="82"/>
      <c r="W9" s="82"/>
      <c r="X9" s="82"/>
      <c r="Y9" s="82"/>
    </row>
    <row r="10" spans="1:25" ht="13.5">
      <c r="A10" s="155"/>
      <c r="B10" s="156"/>
      <c r="C10" s="156"/>
      <c r="D10" s="156"/>
      <c r="E10" s="156"/>
      <c r="F10" s="156"/>
      <c r="G10" s="156"/>
      <c r="H10" s="156"/>
      <c r="I10" s="156"/>
      <c r="J10" s="156"/>
      <c r="K10" s="156"/>
      <c r="L10" s="156"/>
      <c r="M10" s="156"/>
      <c r="N10" s="157"/>
      <c r="O10" s="82"/>
      <c r="P10" s="82"/>
      <c r="Q10" s="82"/>
      <c r="R10" s="82"/>
      <c r="S10" s="82"/>
      <c r="T10" s="82"/>
      <c r="U10" s="82"/>
      <c r="V10" s="82"/>
      <c r="W10" s="82"/>
      <c r="X10" s="82"/>
      <c r="Y10" s="82"/>
    </row>
    <row r="11" spans="1:14" ht="13.5">
      <c r="A11" s="155"/>
      <c r="B11" s="156"/>
      <c r="C11" s="156"/>
      <c r="D11" s="156"/>
      <c r="E11" s="156"/>
      <c r="F11" s="156"/>
      <c r="G11" s="156"/>
      <c r="H11" s="156"/>
      <c r="I11" s="156"/>
      <c r="J11" s="156"/>
      <c r="K11" s="156"/>
      <c r="L11" s="156"/>
      <c r="M11" s="156"/>
      <c r="N11" s="157"/>
    </row>
    <row r="12" spans="1:14" ht="13.5">
      <c r="A12" s="155"/>
      <c r="B12" s="156"/>
      <c r="C12" s="156"/>
      <c r="D12" s="156"/>
      <c r="E12" s="156"/>
      <c r="F12" s="156"/>
      <c r="G12" s="156"/>
      <c r="H12" s="156"/>
      <c r="I12" s="156"/>
      <c r="J12" s="156"/>
      <c r="K12" s="156"/>
      <c r="L12" s="156"/>
      <c r="M12" s="156"/>
      <c r="N12" s="157"/>
    </row>
    <row r="13" spans="1:14" ht="13.5">
      <c r="A13" s="84"/>
      <c r="B13" s="83"/>
      <c r="C13" s="83"/>
      <c r="D13" s="83"/>
      <c r="E13" s="83"/>
      <c r="F13" s="83"/>
      <c r="G13" s="83"/>
      <c r="H13" s="83"/>
      <c r="I13" s="83"/>
      <c r="J13" s="83"/>
      <c r="K13" s="83"/>
      <c r="L13" s="83"/>
      <c r="M13" s="83"/>
      <c r="N13" s="85"/>
    </row>
    <row r="16" spans="1:14" ht="13.5">
      <c r="A16" s="75"/>
      <c r="B16" s="76"/>
      <c r="C16" s="76"/>
      <c r="D16" s="76"/>
      <c r="E16" s="76"/>
      <c r="F16" s="76"/>
      <c r="G16" s="76"/>
      <c r="H16" s="76"/>
      <c r="I16" s="76"/>
      <c r="J16" s="76"/>
      <c r="K16" s="76"/>
      <c r="L16" s="76"/>
      <c r="M16" s="76"/>
      <c r="N16" s="77"/>
    </row>
    <row r="17" spans="1:14" ht="13.5">
      <c r="A17" s="78"/>
      <c r="B17" s="153" t="s">
        <v>160</v>
      </c>
      <c r="C17" s="154"/>
      <c r="D17" s="154"/>
      <c r="E17" s="79"/>
      <c r="F17" s="79"/>
      <c r="G17" s="79"/>
      <c r="H17" s="79"/>
      <c r="I17" s="79"/>
      <c r="J17" s="79"/>
      <c r="K17" s="79"/>
      <c r="L17" s="79"/>
      <c r="M17" s="79"/>
      <c r="N17" s="80"/>
    </row>
    <row r="18" spans="1:14" ht="13.5">
      <c r="A18" s="78"/>
      <c r="B18" s="79"/>
      <c r="C18" s="79"/>
      <c r="D18" s="79"/>
      <c r="E18" s="79"/>
      <c r="F18" s="79"/>
      <c r="G18" s="79"/>
      <c r="H18" s="79"/>
      <c r="I18" s="79"/>
      <c r="J18" s="79"/>
      <c r="K18" s="79"/>
      <c r="L18" s="79"/>
      <c r="M18" s="79"/>
      <c r="N18" s="80"/>
    </row>
    <row r="19" spans="1:14" ht="13.5" customHeight="1">
      <c r="A19" s="155" t="s">
        <v>164</v>
      </c>
      <c r="B19" s="156"/>
      <c r="C19" s="156"/>
      <c r="D19" s="156"/>
      <c r="E19" s="156"/>
      <c r="F19" s="156"/>
      <c r="G19" s="156"/>
      <c r="H19" s="156"/>
      <c r="I19" s="156"/>
      <c r="J19" s="156"/>
      <c r="K19" s="156"/>
      <c r="L19" s="156"/>
      <c r="M19" s="156"/>
      <c r="N19" s="157"/>
    </row>
    <row r="20" spans="1:14" ht="13.5">
      <c r="A20" s="155"/>
      <c r="B20" s="156"/>
      <c r="C20" s="156"/>
      <c r="D20" s="156"/>
      <c r="E20" s="156"/>
      <c r="F20" s="156"/>
      <c r="G20" s="156"/>
      <c r="H20" s="156"/>
      <c r="I20" s="156"/>
      <c r="J20" s="156"/>
      <c r="K20" s="156"/>
      <c r="L20" s="156"/>
      <c r="M20" s="156"/>
      <c r="N20" s="157"/>
    </row>
    <row r="21" spans="1:14" ht="13.5">
      <c r="A21" s="155"/>
      <c r="B21" s="156"/>
      <c r="C21" s="156"/>
      <c r="D21" s="156"/>
      <c r="E21" s="156"/>
      <c r="F21" s="156"/>
      <c r="G21" s="156"/>
      <c r="H21" s="156"/>
      <c r="I21" s="156"/>
      <c r="J21" s="156"/>
      <c r="K21" s="156"/>
      <c r="L21" s="156"/>
      <c r="M21" s="156"/>
      <c r="N21" s="157"/>
    </row>
    <row r="22" spans="1:14" ht="13.5">
      <c r="A22" s="155"/>
      <c r="B22" s="156"/>
      <c r="C22" s="156"/>
      <c r="D22" s="156"/>
      <c r="E22" s="156"/>
      <c r="F22" s="156"/>
      <c r="G22" s="156"/>
      <c r="H22" s="156"/>
      <c r="I22" s="156"/>
      <c r="J22" s="156"/>
      <c r="K22" s="156"/>
      <c r="L22" s="156"/>
      <c r="M22" s="156"/>
      <c r="N22" s="157"/>
    </row>
    <row r="23" spans="1:14" ht="13.5">
      <c r="A23" s="155"/>
      <c r="B23" s="156"/>
      <c r="C23" s="156"/>
      <c r="D23" s="156"/>
      <c r="E23" s="156"/>
      <c r="F23" s="156"/>
      <c r="G23" s="156"/>
      <c r="H23" s="156"/>
      <c r="I23" s="156"/>
      <c r="J23" s="156"/>
      <c r="K23" s="156"/>
      <c r="L23" s="156"/>
      <c r="M23" s="156"/>
      <c r="N23" s="157"/>
    </row>
    <row r="24" spans="1:14" ht="13.5">
      <c r="A24" s="155"/>
      <c r="B24" s="156"/>
      <c r="C24" s="156"/>
      <c r="D24" s="156"/>
      <c r="E24" s="156"/>
      <c r="F24" s="156"/>
      <c r="G24" s="156"/>
      <c r="H24" s="156"/>
      <c r="I24" s="156"/>
      <c r="J24" s="156"/>
      <c r="K24" s="156"/>
      <c r="L24" s="156"/>
      <c r="M24" s="156"/>
      <c r="N24" s="157"/>
    </row>
    <row r="25" spans="1:14" ht="13.5">
      <c r="A25" s="155"/>
      <c r="B25" s="156"/>
      <c r="C25" s="156"/>
      <c r="D25" s="156"/>
      <c r="E25" s="156"/>
      <c r="F25" s="156"/>
      <c r="G25" s="156"/>
      <c r="H25" s="156"/>
      <c r="I25" s="156"/>
      <c r="J25" s="156"/>
      <c r="K25" s="156"/>
      <c r="L25" s="156"/>
      <c r="M25" s="156"/>
      <c r="N25" s="157"/>
    </row>
    <row r="26" spans="1:14" ht="13.5">
      <c r="A26" s="155"/>
      <c r="B26" s="156"/>
      <c r="C26" s="156"/>
      <c r="D26" s="156"/>
      <c r="E26" s="156"/>
      <c r="F26" s="156"/>
      <c r="G26" s="156"/>
      <c r="H26" s="156"/>
      <c r="I26" s="156"/>
      <c r="J26" s="156"/>
      <c r="K26" s="156"/>
      <c r="L26" s="156"/>
      <c r="M26" s="156"/>
      <c r="N26" s="157"/>
    </row>
    <row r="27" spans="1:14" ht="13.5">
      <c r="A27" s="158"/>
      <c r="B27" s="159"/>
      <c r="C27" s="159"/>
      <c r="D27" s="159"/>
      <c r="E27" s="159"/>
      <c r="F27" s="159"/>
      <c r="G27" s="159"/>
      <c r="H27" s="159"/>
      <c r="I27" s="159"/>
      <c r="J27" s="159"/>
      <c r="K27" s="159"/>
      <c r="L27" s="159"/>
      <c r="M27" s="159"/>
      <c r="N27" s="160"/>
    </row>
    <row r="28" spans="1:14" ht="13.5">
      <c r="A28" s="81"/>
      <c r="B28" s="81"/>
      <c r="C28" s="81"/>
      <c r="D28" s="81"/>
      <c r="E28" s="81"/>
      <c r="F28" s="81"/>
      <c r="G28" s="81"/>
      <c r="H28" s="81"/>
      <c r="I28" s="81"/>
      <c r="J28" s="81"/>
      <c r="K28" s="81"/>
      <c r="L28" s="81"/>
      <c r="M28" s="81"/>
      <c r="N28" s="81"/>
    </row>
    <row r="29" spans="1:14" ht="13.5">
      <c r="A29" s="81"/>
      <c r="B29" s="81"/>
      <c r="C29" s="81"/>
      <c r="D29" s="81"/>
      <c r="E29" s="81"/>
      <c r="F29" s="81"/>
      <c r="G29" s="81"/>
      <c r="H29" s="81"/>
      <c r="I29" s="81"/>
      <c r="J29" s="81"/>
      <c r="K29" s="81"/>
      <c r="L29" s="81"/>
      <c r="M29" s="81"/>
      <c r="N29" s="81"/>
    </row>
    <row r="30" spans="1:14" ht="13.5">
      <c r="A30" s="75"/>
      <c r="B30" s="76"/>
      <c r="C30" s="76"/>
      <c r="D30" s="76"/>
      <c r="E30" s="76"/>
      <c r="F30" s="76"/>
      <c r="G30" s="76"/>
      <c r="H30" s="76"/>
      <c r="I30" s="76"/>
      <c r="J30" s="76"/>
      <c r="K30" s="76"/>
      <c r="L30" s="76"/>
      <c r="M30" s="76"/>
      <c r="N30" s="77"/>
    </row>
    <row r="31" spans="1:14" ht="13.5">
      <c r="A31" s="78"/>
      <c r="B31" s="153" t="s">
        <v>161</v>
      </c>
      <c r="C31" s="154"/>
      <c r="D31" s="154"/>
      <c r="E31" s="86"/>
      <c r="F31" s="79"/>
      <c r="G31" s="79"/>
      <c r="H31" s="79"/>
      <c r="I31" s="79"/>
      <c r="J31" s="79"/>
      <c r="K31" s="79"/>
      <c r="L31" s="79"/>
      <c r="M31" s="79"/>
      <c r="N31" s="80"/>
    </row>
    <row r="32" spans="1:14" ht="13.5">
      <c r="A32" s="78"/>
      <c r="B32" s="79"/>
      <c r="C32" s="79"/>
      <c r="D32" s="79"/>
      <c r="E32" s="79"/>
      <c r="F32" s="79"/>
      <c r="G32" s="79"/>
      <c r="H32" s="79"/>
      <c r="I32" s="79"/>
      <c r="J32" s="79"/>
      <c r="K32" s="79"/>
      <c r="L32" s="79"/>
      <c r="M32" s="79"/>
      <c r="N32" s="80"/>
    </row>
    <row r="33" spans="1:14" ht="13.5" customHeight="1">
      <c r="A33" s="161" t="s">
        <v>163</v>
      </c>
      <c r="B33" s="162"/>
      <c r="C33" s="162"/>
      <c r="D33" s="162"/>
      <c r="E33" s="162"/>
      <c r="F33" s="162"/>
      <c r="G33" s="162"/>
      <c r="H33" s="162"/>
      <c r="I33" s="162"/>
      <c r="J33" s="162"/>
      <c r="K33" s="162"/>
      <c r="L33" s="162"/>
      <c r="M33" s="162"/>
      <c r="N33" s="163"/>
    </row>
    <row r="34" spans="1:14" ht="13.5">
      <c r="A34" s="161"/>
      <c r="B34" s="162"/>
      <c r="C34" s="162"/>
      <c r="D34" s="162"/>
      <c r="E34" s="162"/>
      <c r="F34" s="162"/>
      <c r="G34" s="162"/>
      <c r="H34" s="162"/>
      <c r="I34" s="162"/>
      <c r="J34" s="162"/>
      <c r="K34" s="162"/>
      <c r="L34" s="162"/>
      <c r="M34" s="162"/>
      <c r="N34" s="163"/>
    </row>
    <row r="35" spans="1:14" ht="13.5">
      <c r="A35" s="161"/>
      <c r="B35" s="162"/>
      <c r="C35" s="162"/>
      <c r="D35" s="162"/>
      <c r="E35" s="162"/>
      <c r="F35" s="162"/>
      <c r="G35" s="162"/>
      <c r="H35" s="162"/>
      <c r="I35" s="162"/>
      <c r="J35" s="162"/>
      <c r="K35" s="162"/>
      <c r="L35" s="162"/>
      <c r="M35" s="162"/>
      <c r="N35" s="163"/>
    </row>
    <row r="36" spans="1:14" ht="13.5">
      <c r="A36" s="161"/>
      <c r="B36" s="162"/>
      <c r="C36" s="162"/>
      <c r="D36" s="162"/>
      <c r="E36" s="162"/>
      <c r="F36" s="162"/>
      <c r="G36" s="162"/>
      <c r="H36" s="162"/>
      <c r="I36" s="162"/>
      <c r="J36" s="162"/>
      <c r="K36" s="162"/>
      <c r="L36" s="162"/>
      <c r="M36" s="162"/>
      <c r="N36" s="163"/>
    </row>
    <row r="37" spans="1:14" ht="13.5">
      <c r="A37" s="161"/>
      <c r="B37" s="162"/>
      <c r="C37" s="162"/>
      <c r="D37" s="162"/>
      <c r="E37" s="162"/>
      <c r="F37" s="162"/>
      <c r="G37" s="162"/>
      <c r="H37" s="162"/>
      <c r="I37" s="162"/>
      <c r="J37" s="162"/>
      <c r="K37" s="162"/>
      <c r="L37" s="162"/>
      <c r="M37" s="162"/>
      <c r="N37" s="163"/>
    </row>
    <row r="38" spans="1:14" ht="13.5">
      <c r="A38" s="88"/>
      <c r="B38" s="87"/>
      <c r="C38" s="87"/>
      <c r="D38" s="87"/>
      <c r="E38" s="87"/>
      <c r="F38" s="87"/>
      <c r="G38" s="87"/>
      <c r="H38" s="87"/>
      <c r="I38" s="87"/>
      <c r="J38" s="87"/>
      <c r="K38" s="87"/>
      <c r="L38" s="87"/>
      <c r="M38" s="87"/>
      <c r="N38" s="89"/>
    </row>
    <row r="39" spans="1:14" ht="13.5">
      <c r="A39" s="90"/>
      <c r="B39" s="90"/>
      <c r="C39" s="90"/>
      <c r="D39" s="90"/>
      <c r="E39" s="90"/>
      <c r="F39" s="90"/>
      <c r="G39" s="90"/>
      <c r="H39" s="90"/>
      <c r="I39" s="90"/>
      <c r="J39" s="90"/>
      <c r="K39" s="90"/>
      <c r="L39" s="90"/>
      <c r="M39" s="90"/>
      <c r="N39" s="90"/>
    </row>
  </sheetData>
  <sheetProtection/>
  <mergeCells count="8">
    <mergeCell ref="B31:D31"/>
    <mergeCell ref="A8:N12"/>
    <mergeCell ref="A19:N27"/>
    <mergeCell ref="A33:N37"/>
    <mergeCell ref="B1:C1"/>
    <mergeCell ref="B2:M3"/>
    <mergeCell ref="B6:D6"/>
    <mergeCell ref="B17:D17"/>
  </mergeCells>
  <printOptions/>
  <pageMargins left="0.7086614173228347" right="0.7086614173228347" top="0.7480314960629921" bottom="0.7480314960629921" header="0.31496062992125984" footer="0.31496062992125984"/>
  <pageSetup firstPageNumber="9"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H28note32</cp:lastModifiedBy>
  <cp:lastPrinted>2016-12-14T07:40:08Z</cp:lastPrinted>
  <dcterms:created xsi:type="dcterms:W3CDTF">2002-04-24T05:29:44Z</dcterms:created>
  <dcterms:modified xsi:type="dcterms:W3CDTF">2017-02-09T06:50:05Z</dcterms:modified>
  <cp:category/>
  <cp:version/>
  <cp:contentType/>
  <cp:contentStatus/>
</cp:coreProperties>
</file>