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15" windowHeight="9135" tabRatio="801" activeTab="2"/>
  </bookViews>
  <sheets>
    <sheet name="（法適用企業・収益的収支） (資本基準外繰入見直し)" sheetId="1" r:id="rId1"/>
    <sheet name="（法適用企業・資本的収支） (資本基準外繰入見直し）" sheetId="2" r:id="rId2"/>
    <sheet name="投資・財政計画（説明）" sheetId="3" r:id="rId3"/>
  </sheets>
  <definedNames>
    <definedName name="_xlnm.Print_Area" localSheetId="1">'（法適用企業・資本的収支） (資本基準外繰入見直し）'!$A$1:$T$45</definedName>
    <definedName name="_xlnm.Print_Area" localSheetId="0">'（法適用企業・収益的収支） (資本基準外繰入見直し)'!$A$1:$U$51</definedName>
    <definedName name="_xlnm.Print_Titles" localSheetId="1">'（法適用企業・資本的収支） (資本基準外繰入見直し）'!$A:$H</definedName>
    <definedName name="_xlnm.Print_Titles" localSheetId="0">'（法適用企業・収益的収支） (資本基準外繰入見直し)'!$A:$I</definedName>
  </definedNames>
  <calcPr fullCalcOnLoad="1"/>
</workbook>
</file>

<file path=xl/sharedStrings.xml><?xml version="1.0" encoding="utf-8"?>
<sst xmlns="http://schemas.openxmlformats.org/spreadsheetml/2006/main" count="228" uniqueCount="157">
  <si>
    <t>収益的収支</t>
  </si>
  <si>
    <t>営業収益</t>
  </si>
  <si>
    <t>(2)</t>
  </si>
  <si>
    <t>(3)</t>
  </si>
  <si>
    <t>受託工事収益</t>
  </si>
  <si>
    <t>その他</t>
  </si>
  <si>
    <t>営業外収益</t>
  </si>
  <si>
    <t>料金収入</t>
  </si>
  <si>
    <t>補助金</t>
  </si>
  <si>
    <t>その他補助金</t>
  </si>
  <si>
    <t>収入計</t>
  </si>
  <si>
    <t>営業費用</t>
  </si>
  <si>
    <t>１．</t>
  </si>
  <si>
    <t>(A)</t>
  </si>
  <si>
    <t>(1)</t>
  </si>
  <si>
    <t>(B)</t>
  </si>
  <si>
    <t>２．</t>
  </si>
  <si>
    <t>職員給与費</t>
  </si>
  <si>
    <t>基本給</t>
  </si>
  <si>
    <t>経費</t>
  </si>
  <si>
    <t>動力費</t>
  </si>
  <si>
    <t>修繕費</t>
  </si>
  <si>
    <t>材料費</t>
  </si>
  <si>
    <t>減価償却費</t>
  </si>
  <si>
    <t>営業外費用</t>
  </si>
  <si>
    <t>支払利息</t>
  </si>
  <si>
    <t>支出計</t>
  </si>
  <si>
    <t>経常損益</t>
  </si>
  <si>
    <t>特別損益</t>
  </si>
  <si>
    <t>特別利益</t>
  </si>
  <si>
    <t>特別損失</t>
  </si>
  <si>
    <t>当年度純利益（又は純損失）</t>
  </si>
  <si>
    <t>繰越利益剰余金又は累積欠損金</t>
  </si>
  <si>
    <t>流動資産</t>
  </si>
  <si>
    <t>うち一時借入金</t>
  </si>
  <si>
    <t>うち未収金</t>
  </si>
  <si>
    <t>流動負債</t>
  </si>
  <si>
    <t>うち未払金</t>
  </si>
  <si>
    <t>累積欠損金比率（</t>
  </si>
  <si>
    <t>区　　　　　　分</t>
  </si>
  <si>
    <t>年　　　　　　度</t>
  </si>
  <si>
    <t>収益的収入</t>
  </si>
  <si>
    <t>収益的支出</t>
  </si>
  <si>
    <t>（単位：千円，％）</t>
  </si>
  <si>
    <t>（単位：千円）</t>
  </si>
  <si>
    <t>年　　　　　度</t>
  </si>
  <si>
    <t>区　　　　　分</t>
  </si>
  <si>
    <t>資本的収支</t>
  </si>
  <si>
    <t>資本的収入</t>
  </si>
  <si>
    <t>企業債</t>
  </si>
  <si>
    <t>２．</t>
  </si>
  <si>
    <t>他会計出資金</t>
  </si>
  <si>
    <t>３．</t>
  </si>
  <si>
    <t>他会計補助金</t>
  </si>
  <si>
    <t>４．</t>
  </si>
  <si>
    <t>他会計負担金</t>
  </si>
  <si>
    <t>５．</t>
  </si>
  <si>
    <t>他会計借入金</t>
  </si>
  <si>
    <t>６．</t>
  </si>
  <si>
    <t>国（都道府県）補助金</t>
  </si>
  <si>
    <t>７．</t>
  </si>
  <si>
    <t>固定資産売却代金</t>
  </si>
  <si>
    <t>工事負担金</t>
  </si>
  <si>
    <t>計</t>
  </si>
  <si>
    <t>純計</t>
  </si>
  <si>
    <t>資本的支出</t>
  </si>
  <si>
    <t>建設改良費</t>
  </si>
  <si>
    <t>うち職員給与費</t>
  </si>
  <si>
    <t>企業債償還金</t>
  </si>
  <si>
    <t>他会計長期借入返還金</t>
  </si>
  <si>
    <t>他会計への支出金</t>
  </si>
  <si>
    <t>損益勘定留保資金</t>
  </si>
  <si>
    <t>利益剰余金処分額</t>
  </si>
  <si>
    <t>繰越工事資金</t>
  </si>
  <si>
    <t>収益的収支分</t>
  </si>
  <si>
    <t>うち基準内繰入金</t>
  </si>
  <si>
    <t>うち基準外繰入金</t>
  </si>
  <si>
    <t>資本的収支分</t>
  </si>
  <si>
    <t>４．</t>
  </si>
  <si>
    <t>５．</t>
  </si>
  <si>
    <t>(A)-(B)</t>
  </si>
  <si>
    <t>営業収益－受託工事収益</t>
  </si>
  <si>
    <t>(F)</t>
  </si>
  <si>
    <t>８．</t>
  </si>
  <si>
    <t>９．</t>
  </si>
  <si>
    <t>３．</t>
  </si>
  <si>
    <t>○他会計繰入金</t>
  </si>
  <si>
    <t>他会計補助金</t>
  </si>
  <si>
    <t>健全化法施行規則第６条に規定する
解消可能資金不足額</t>
  </si>
  <si>
    <t>健全化法施行令第17条により算定した
事業の規模</t>
  </si>
  <si>
    <t>健全化法第22条により算定した
資金不足比率</t>
  </si>
  <si>
    <t>(2)</t>
  </si>
  <si>
    <t>(C)</t>
  </si>
  <si>
    <t>(D)</t>
  </si>
  <si>
    <t>(C)-(D)</t>
  </si>
  <si>
    <t>(E)</t>
  </si>
  <si>
    <t>(G)</t>
  </si>
  <si>
    <t>(F)-(G)</t>
  </si>
  <si>
    <t>(H)</t>
  </si>
  <si>
    <t>(E)+(H)</t>
  </si>
  <si>
    <t>(I)</t>
  </si>
  <si>
    <t>(J)</t>
  </si>
  <si>
    <t>(K)</t>
  </si>
  <si>
    <t>( I )</t>
  </si>
  <si>
    <t>×100</t>
  </si>
  <si>
    <t>）</t>
  </si>
  <si>
    <t>(A)-(B)</t>
  </si>
  <si>
    <t>(N)</t>
  </si>
  <si>
    <t>(O)</t>
  </si>
  <si>
    <t>(P)</t>
  </si>
  <si>
    <t>(（N）/（P）×100)</t>
  </si>
  <si>
    <t>(3)</t>
  </si>
  <si>
    <t>他会計借入金残高</t>
  </si>
  <si>
    <t>企業債残高</t>
  </si>
  <si>
    <t>合計</t>
  </si>
  <si>
    <t>健全化法施行令第16条により算定した
資金の不足額</t>
  </si>
  <si>
    <t>(A)のうち翌年度へ繰り越さ
れる支出の財源充当額</t>
  </si>
  <si>
    <t>資本的収入額が資本的支出額に
不足する額     　　    (D)-(C)</t>
  </si>
  <si>
    <t>(E)-(F)</t>
  </si>
  <si>
    <t>長期前受金戻入</t>
  </si>
  <si>
    <t>退職給付費</t>
  </si>
  <si>
    <t>地方財政法施行令第15条第１項により算定した
資金の不足額</t>
  </si>
  <si>
    <t>うち建設改良費分</t>
  </si>
  <si>
    <t>うち資本費平準化債</t>
  </si>
  <si>
    <t>補塡財源</t>
  </si>
  <si>
    <t>補塡財源不足額</t>
  </si>
  <si>
    <t>(L)</t>
  </si>
  <si>
    <t>(M)</t>
  </si>
  <si>
    <t>(（L）/（M）×100)</t>
  </si>
  <si>
    <t xml:space="preserve">地方財政法による
資金不足の比率   </t>
  </si>
  <si>
    <t>29年度</t>
  </si>
  <si>
    <t>30年度</t>
  </si>
  <si>
    <t>31年度</t>
  </si>
  <si>
    <t>32年度</t>
  </si>
  <si>
    <t>33年度</t>
  </si>
  <si>
    <t>34年度</t>
  </si>
  <si>
    <t>35年度</t>
  </si>
  <si>
    <t>36年度</t>
  </si>
  <si>
    <t>37年度</t>
  </si>
  <si>
    <t>0</t>
  </si>
  <si>
    <t>0</t>
  </si>
  <si>
    <t>農業集落排水事業会計</t>
  </si>
  <si>
    <t>38年度</t>
  </si>
  <si>
    <t>27年度</t>
  </si>
  <si>
    <t>［決算］</t>
  </si>
  <si>
    <t>28年度</t>
  </si>
  <si>
    <t>[決算見込]</t>
  </si>
  <si>
    <t>［決算]</t>
  </si>
  <si>
    <t>［決算見込]</t>
  </si>
  <si>
    <t>法適用企業</t>
  </si>
  <si>
    <t>投資・財政計画（説明）</t>
  </si>
  <si>
    <t>投資についての説明</t>
  </si>
  <si>
    <t>財源についての説明</t>
  </si>
  <si>
    <t>投資・財政計画の前提条件</t>
  </si>
  <si>
    <t>　新たな整備は行わず、今後、既存施設の機能強化及び下水道への接続等の検討を行う予定です。マンホールポンプ本体、動力制御盤及び非常通報装置などは計画的な修繕等を実施し、常に安定したサービスの提供と、費用の平準化を図っています。</t>
  </si>
  <si>
    <t>　当該事業における主な収益的収入は、営業収益の使用料収入、営業外収益の一般会計補助金及び長期前受金戻入となっています。そのうち使用料については、すでに施設整備が終了していることから、大幅な水洗化人口の増加が見込めないことや、今後の人口減少により減収は避けられないものと想定しておりますが、定期的に未接続世帯に接続に対する理解と協力を働きかけ、引き続き適切に利用されるよう水洗化率の向上に努めることで減少率を迎えていきたいと考えています。なお、使用料については、公共下水道の料金設定と統一を図っていることから、今回の計画期間内では水洗化促進が優先する課題と捉え、使用料の改定を見込んでいません。将来的には必要性、実施時期や改定内容について、慎重に判断し、改定する場合は利用者に対して十分な説明と理解を得ることが必要と考えています。また、一般会計補助金については、公営企業の原則である独立採算の考えのもと、国が示す繰入基準に基づく繰入のほか、現状では収支の均衡を図ることが困難であるため、維持管理費へ一般会計から基準外の繰入を行う見込みです。基準外の繰入については、維持管理費の圧縮に努め、必要以上の繰入を行わないこととし、村財政係と協議していきます。
　資本的支出（投資）に係る財源については、企業債の借入、損益勘定留保資金での財源確保を見込んでいます。また、企業債の償還については、損益勘定留保資金及び一般会計繰出金を充当する形となっています。一般会計繰出金については、企業債償還に係る繰出基準分に加え、経営の安定を図るため基準外での繰出金を見込んでいます。</t>
  </si>
  <si>
    <t>　収益的収支については、平成27年度までの実績とともに、平成28年度の決算見込を考慮し、算定しています。使用料収益では、将来の水需要に基づくものとなっています。支出においては、人件費や物件費等の物価上昇は見込まず、現状の水準で推移するものとし、修繕費については平成27年度までの実績をベースとしながら、緊急的な修繕に備えた金額を加算しています。
　資本的収支についても公設桝設置工事等の建設改良費を考えた投資計画としています。</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</si>
</sst>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quot;年度&quot;"/>
    <numFmt numFmtId="178" formatCode="\(#,##0\)"/>
    <numFmt numFmtId="179" formatCode="0.0%"/>
    <numFmt numFmtId="180" formatCode="#,##0.0;[Red]\-#,##0.0"/>
    <numFmt numFmtId="181" formatCode="#,##0.0"/>
    <numFmt numFmtId="182" formatCode="#,##0.0_ ;[Red]\-#,##0.0\ "/>
    <numFmt numFmtId="183" formatCode="#,##0.0;&quot;△ &quot;#,##0.0"/>
    <numFmt numFmtId="184" formatCode="#,##0.00_ "/>
    <numFmt numFmtId="185" formatCode="#,##0.00_);[Red]\(#,##0.00\)"/>
    <numFmt numFmtId="186" formatCode="#,##0.0_);[Red]\(#,##0.0\)"/>
    <numFmt numFmtId="187" formatCode="0.0_ "/>
    <numFmt numFmtId="188" formatCode="\(0\)"/>
    <numFmt numFmtId="189" formatCode="#,##0_);[Red]\(#,##0\)"/>
    <numFmt numFmtId="190" formatCode="\(#0.0\)"/>
    <numFmt numFmtId="191" formatCode="#,##0;&quot;△ &quot;#,##0"/>
    <numFmt numFmtId="192" formatCode="General&quot;種&quot;&quot;類&quot;"/>
    <numFmt numFmtId="193" formatCode="\(0.00\)"/>
    <numFmt numFmtId="194" formatCode="\(0.\)"/>
    <numFmt numFmtId="195" formatCode="\(0.0\)"/>
    <numFmt numFmtId="196" formatCode="#,##0_ "/>
    <numFmt numFmtId="197" formatCode="&quot;Yes&quot;;&quot;Yes&quot;;&quot;No&quot;"/>
    <numFmt numFmtId="198" formatCode="&quot;True&quot;;&quot;True&quot;;&quot;False&quot;"/>
    <numFmt numFmtId="199" formatCode="&quot;On&quot;;&quot;On&quot;;&quot;Off&quot;"/>
    <numFmt numFmtId="200" formatCode="[$€-2]\ #,##0.00_);[Red]\([$€-2]\ #,##0.00\)"/>
    <numFmt numFmtId="201" formatCode="#,##0_ ;[Red]\-#,##0\ "/>
    <numFmt numFmtId="202" formatCode="0.00_ "/>
    <numFmt numFmtId="203" formatCode="#,##0.00_ ;[Red]\-#,##0.00\ "/>
    <numFmt numFmtId="204" formatCode="&quot;(&quot;#,##0&quot;)&quot;_ ;[Red]&quot;(&quot;\-#,##0\ &quot;)&quot;"/>
    <numFmt numFmtId="205" formatCode="&quot;(&quot;#,##0.00&quot;)&quot;_ "/>
    <numFmt numFmtId="206" formatCode="#,##0.0_ "/>
    <numFmt numFmtId="207" formatCode="0.00;&quot;△&quot;0.00;"/>
    <numFmt numFmtId="208" formatCode="0.0"/>
    <numFmt numFmtId="209" formatCode="0.0;&quot;△&quot;0.0;0"/>
    <numFmt numFmtId="210" formatCode="0.00_);[Red]\(0.00\)"/>
    <numFmt numFmtId="211" formatCode="#,##0;&quot;△&quot;#,"/>
    <numFmt numFmtId="212" formatCode="#,##0;&quot;△&quot;#,##0"/>
    <numFmt numFmtId="213" formatCode="#,##0;&quot;△&quot;#,##0;"/>
    <numFmt numFmtId="214" formatCode="0.0;&quot;△&quot;0.0;"/>
    <numFmt numFmtId="215" formatCode="#,##0_ ;&quot;△&quot;#,##0_ ;"/>
    <numFmt numFmtId="216" formatCode="0.00_ ;&quot;△&quot;0.00_ ;"/>
    <numFmt numFmtId="217" formatCode="#,##0_ ;&quot;△&quot;#,##0_ \ ;0"/>
    <numFmt numFmtId="218" formatCode="#,##0_ ;&quot;△&quot;#,##0_ \ ;&quot;0_&quot;"/>
    <numFmt numFmtId="219" formatCode="#,##0_ ;&quot;△&quot;#,##0_ \ ;&quot;0 &quot;"/>
    <numFmt numFmtId="220" formatCode="#,##0_ ;&quot;△&quot;#,##0_ \ ;"/>
    <numFmt numFmtId="221" formatCode="0.0_ ;&quot;△&quot;0.0_ ;"/>
    <numFmt numFmtId="222" formatCode="#,##0;\-#,##0;\ "/>
    <numFmt numFmtId="223" formatCode="0.00;\-0.00;"/>
    <numFmt numFmtId="224" formatCode="0;\-0;;@&quot;」&quot;"/>
    <numFmt numFmtId="225" formatCode="0;\-0;;@"/>
    <numFmt numFmtId="226" formatCode="0_ "/>
    <numFmt numFmtId="227" formatCode="0_);[Red]\(0\)"/>
  </numFmts>
  <fonts count="4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179">
    <xf numFmtId="0" fontId="0" fillId="0" borderId="0" xfId="0" applyAlignment="1">
      <alignment/>
    </xf>
    <xf numFmtId="0" fontId="42" fillId="0" borderId="0" xfId="0" applyFont="1" applyFill="1" applyAlignment="1">
      <alignment vertical="center"/>
    </xf>
    <xf numFmtId="0" fontId="42" fillId="0" borderId="0" xfId="0" applyFont="1" applyFill="1" applyAlignment="1">
      <alignment horizontal="right" vertical="center"/>
    </xf>
    <xf numFmtId="177" fontId="42" fillId="0" borderId="10" xfId="0" applyNumberFormat="1" applyFont="1" applyFill="1" applyBorder="1" applyAlignment="1">
      <alignment vertical="center"/>
    </xf>
    <xf numFmtId="177" fontId="42" fillId="0" borderId="11" xfId="0" applyNumberFormat="1" applyFont="1" applyFill="1" applyBorder="1" applyAlignment="1">
      <alignment vertical="center"/>
    </xf>
    <xf numFmtId="177" fontId="42" fillId="0" borderId="11" xfId="0" applyNumberFormat="1" applyFont="1" applyFill="1" applyBorder="1" applyAlignment="1">
      <alignment horizontal="right" vertical="center"/>
    </xf>
    <xf numFmtId="177" fontId="42" fillId="0" borderId="12" xfId="0" applyNumberFormat="1" applyFont="1" applyFill="1" applyBorder="1" applyAlignment="1">
      <alignment horizontal="right" vertical="center"/>
    </xf>
    <xf numFmtId="177" fontId="42" fillId="0" borderId="0" xfId="0" applyNumberFormat="1" applyFont="1" applyFill="1" applyAlignment="1">
      <alignment vertical="center"/>
    </xf>
    <xf numFmtId="177" fontId="42" fillId="0" borderId="13" xfId="0" applyNumberFormat="1" applyFont="1" applyFill="1" applyBorder="1" applyAlignment="1">
      <alignment vertical="center"/>
    </xf>
    <xf numFmtId="177" fontId="42" fillId="0" borderId="14" xfId="0" applyNumberFormat="1" applyFont="1" applyFill="1" applyBorder="1" applyAlignment="1">
      <alignment vertical="center"/>
    </xf>
    <xf numFmtId="177" fontId="42" fillId="0" borderId="15" xfId="0" applyNumberFormat="1" applyFont="1" applyFill="1" applyBorder="1" applyAlignment="1">
      <alignment horizontal="right" vertical="center"/>
    </xf>
    <xf numFmtId="38" fontId="42" fillId="0" borderId="16" xfId="49" applyFont="1" applyFill="1" applyBorder="1" applyAlignment="1" quotePrefix="1">
      <alignment horizontal="center" vertical="center"/>
    </xf>
    <xf numFmtId="191" fontId="42" fillId="0" borderId="17" xfId="49" applyNumberFormat="1" applyFont="1" applyFill="1" applyBorder="1" applyAlignment="1">
      <alignment vertical="center"/>
    </xf>
    <xf numFmtId="38" fontId="42" fillId="0" borderId="0" xfId="49" applyFont="1" applyFill="1" applyAlignment="1">
      <alignment vertical="center"/>
    </xf>
    <xf numFmtId="38" fontId="42" fillId="0" borderId="16" xfId="49" applyFont="1" applyFill="1" applyBorder="1" applyAlignment="1" quotePrefix="1">
      <alignment horizontal="right" vertical="center"/>
    </xf>
    <xf numFmtId="38" fontId="42" fillId="0" borderId="18" xfId="49" applyFont="1" applyFill="1" applyBorder="1" applyAlignment="1" quotePrefix="1">
      <alignment horizontal="right" vertical="center"/>
    </xf>
    <xf numFmtId="191" fontId="42" fillId="28" borderId="17" xfId="49" applyNumberFormat="1" applyFont="1" applyFill="1" applyBorder="1" applyAlignment="1">
      <alignment vertical="center"/>
    </xf>
    <xf numFmtId="38" fontId="42" fillId="0" borderId="10" xfId="49" applyFont="1" applyFill="1" applyBorder="1" applyAlignment="1" quotePrefix="1">
      <alignment horizontal="right" vertical="center"/>
    </xf>
    <xf numFmtId="38" fontId="42" fillId="0" borderId="11" xfId="49" applyFont="1" applyFill="1" applyBorder="1" applyAlignment="1" quotePrefix="1">
      <alignment horizontal="right" vertical="center"/>
    </xf>
    <xf numFmtId="38" fontId="42" fillId="0" borderId="19" xfId="49" applyFont="1" applyFill="1" applyBorder="1" applyAlignment="1">
      <alignment vertical="center"/>
    </xf>
    <xf numFmtId="38" fontId="42" fillId="0" borderId="0" xfId="49" applyFont="1" applyFill="1" applyBorder="1" applyAlignment="1">
      <alignment vertical="center"/>
    </xf>
    <xf numFmtId="38" fontId="42" fillId="0" borderId="20" xfId="49" applyFont="1" applyFill="1" applyBorder="1" applyAlignment="1">
      <alignment vertical="center"/>
    </xf>
    <xf numFmtId="38" fontId="42" fillId="0" borderId="13" xfId="49" applyFont="1" applyFill="1" applyBorder="1" applyAlignment="1">
      <alignment vertical="center"/>
    </xf>
    <xf numFmtId="38" fontId="42" fillId="0" borderId="14" xfId="49" applyFont="1" applyFill="1" applyBorder="1" applyAlignment="1">
      <alignment vertical="center"/>
    </xf>
    <xf numFmtId="38" fontId="42" fillId="0" borderId="18" xfId="49" applyFont="1" applyFill="1" applyBorder="1" applyAlignment="1" quotePrefix="1">
      <alignment vertical="center"/>
    </xf>
    <xf numFmtId="38" fontId="42" fillId="0" borderId="18" xfId="49" applyFont="1" applyFill="1" applyBorder="1" applyAlignment="1">
      <alignment vertical="center"/>
    </xf>
    <xf numFmtId="38" fontId="42" fillId="0" borderId="12" xfId="49" applyFont="1" applyFill="1" applyBorder="1" applyAlignment="1">
      <alignment horizontal="center" vertical="center"/>
    </xf>
    <xf numFmtId="38" fontId="42" fillId="0" borderId="13" xfId="49" applyFont="1" applyFill="1" applyBorder="1" applyAlignment="1">
      <alignment horizontal="center" vertical="distributed" textRotation="255"/>
    </xf>
    <xf numFmtId="38" fontId="42" fillId="0" borderId="14" xfId="49" applyFont="1" applyFill="1" applyBorder="1" applyAlignment="1">
      <alignment horizontal="center" vertical="distributed" textRotation="255"/>
    </xf>
    <xf numFmtId="38" fontId="42" fillId="0" borderId="12" xfId="49" applyFont="1" applyFill="1" applyBorder="1" applyAlignment="1">
      <alignment horizontal="right" vertical="center"/>
    </xf>
    <xf numFmtId="38" fontId="42" fillId="0" borderId="19" xfId="49" applyFont="1" applyFill="1" applyBorder="1" applyAlignment="1">
      <alignment horizontal="center" vertical="distributed" textRotation="255"/>
    </xf>
    <xf numFmtId="38" fontId="42" fillId="0" borderId="0" xfId="49" applyFont="1" applyFill="1" applyBorder="1" applyAlignment="1">
      <alignment horizontal="center" vertical="distributed" textRotation="255"/>
    </xf>
    <xf numFmtId="0" fontId="42" fillId="0" borderId="21" xfId="0" applyFont="1" applyFill="1" applyBorder="1" applyAlignment="1">
      <alignment horizontal="center" vertical="center"/>
    </xf>
    <xf numFmtId="191" fontId="42" fillId="0" borderId="17" xfId="0" applyNumberFormat="1" applyFont="1" applyFill="1" applyBorder="1" applyAlignment="1">
      <alignment vertical="center"/>
    </xf>
    <xf numFmtId="191" fontId="42" fillId="28" borderId="22" xfId="0" applyNumberFormat="1" applyFont="1" applyFill="1" applyBorder="1" applyAlignment="1">
      <alignment vertical="center"/>
    </xf>
    <xf numFmtId="191" fontId="42" fillId="28" borderId="17" xfId="0" applyNumberFormat="1" applyFont="1" applyFill="1" applyBorder="1" applyAlignment="1">
      <alignment vertical="center"/>
    </xf>
    <xf numFmtId="0" fontId="42" fillId="0" borderId="15" xfId="0" applyFont="1" applyFill="1" applyBorder="1" applyAlignment="1">
      <alignment horizontal="center" vertical="center"/>
    </xf>
    <xf numFmtId="0" fontId="42" fillId="0" borderId="0" xfId="0" applyFont="1" applyFill="1" applyAlignment="1">
      <alignment horizontal="left" vertical="center"/>
    </xf>
    <xf numFmtId="177" fontId="42" fillId="0" borderId="11" xfId="0" applyNumberFormat="1" applyFont="1" applyFill="1" applyBorder="1" applyAlignment="1">
      <alignment horizontal="left" vertical="center"/>
    </xf>
    <xf numFmtId="38" fontId="42" fillId="0" borderId="10" xfId="49" applyFont="1" applyFill="1" applyBorder="1" applyAlignment="1" quotePrefix="1">
      <alignment horizontal="center" vertical="center"/>
    </xf>
    <xf numFmtId="38" fontId="42" fillId="0" borderId="22" xfId="49" applyFont="1" applyFill="1" applyBorder="1" applyAlignment="1" quotePrefix="1">
      <alignment horizontal="center" vertical="center"/>
    </xf>
    <xf numFmtId="38" fontId="42" fillId="0" borderId="13" xfId="49" applyFont="1" applyFill="1" applyBorder="1" applyAlignment="1" quotePrefix="1">
      <alignment horizontal="center" vertical="center"/>
    </xf>
    <xf numFmtId="0" fontId="42" fillId="0" borderId="21" xfId="0" applyFont="1" applyBorder="1" applyAlignment="1">
      <alignment horizontal="center" vertical="center"/>
    </xf>
    <xf numFmtId="0" fontId="42" fillId="0" borderId="21" xfId="0" applyFont="1" applyFill="1" applyBorder="1" applyAlignment="1">
      <alignment horizontal="right" vertical="center"/>
    </xf>
    <xf numFmtId="0" fontId="42" fillId="0" borderId="19" xfId="0" applyFont="1" applyFill="1" applyBorder="1" applyAlignment="1">
      <alignment vertical="center"/>
    </xf>
    <xf numFmtId="0" fontId="42" fillId="0" borderId="0" xfId="0" applyFont="1" applyFill="1" applyBorder="1" applyAlignment="1">
      <alignment vertical="center"/>
    </xf>
    <xf numFmtId="0" fontId="42" fillId="0" borderId="20" xfId="0" applyFont="1" applyFill="1" applyBorder="1" applyAlignment="1">
      <alignment vertical="center"/>
    </xf>
    <xf numFmtId="0" fontId="42" fillId="0" borderId="13" xfId="0" applyFont="1" applyFill="1" applyBorder="1" applyAlignment="1">
      <alignment vertical="center"/>
    </xf>
    <xf numFmtId="0" fontId="42" fillId="0" borderId="14" xfId="0" applyFont="1" applyFill="1" applyBorder="1" applyAlignment="1">
      <alignment vertical="center"/>
    </xf>
    <xf numFmtId="0" fontId="42" fillId="0" borderId="15" xfId="0" applyFont="1" applyFill="1" applyBorder="1" applyAlignment="1">
      <alignment vertical="center"/>
    </xf>
    <xf numFmtId="191" fontId="0" fillId="0" borderId="17" xfId="49" applyNumberFormat="1" applyFont="1" applyFill="1" applyBorder="1" applyAlignment="1">
      <alignment vertical="center"/>
    </xf>
    <xf numFmtId="191" fontId="0" fillId="28" borderId="17" xfId="49" applyNumberFormat="1" applyFont="1" applyFill="1" applyBorder="1" applyAlignment="1">
      <alignment vertical="center"/>
    </xf>
    <xf numFmtId="191" fontId="0" fillId="0" borderId="17" xfId="49" applyNumberFormat="1" applyFont="1" applyFill="1" applyBorder="1" applyAlignment="1">
      <alignment vertical="center"/>
    </xf>
    <xf numFmtId="191" fontId="0" fillId="28" borderId="23" xfId="0" applyNumberFormat="1" applyFont="1" applyFill="1" applyBorder="1" applyAlignment="1">
      <alignment horizontal="right" vertical="center"/>
    </xf>
    <xf numFmtId="191" fontId="0" fillId="0" borderId="17" xfId="0" applyNumberFormat="1" applyFont="1" applyFill="1" applyBorder="1" applyAlignment="1">
      <alignment vertical="center"/>
    </xf>
    <xf numFmtId="183" fontId="0" fillId="28" borderId="22" xfId="0" applyNumberFormat="1" applyFont="1" applyFill="1" applyBorder="1" applyAlignment="1">
      <alignment horizontal="right" vertical="center"/>
    </xf>
    <xf numFmtId="191" fontId="0" fillId="28" borderId="17" xfId="0" applyNumberFormat="1" applyFont="1" applyFill="1" applyBorder="1" applyAlignment="1">
      <alignment horizontal="right" vertical="center"/>
    </xf>
    <xf numFmtId="191" fontId="0" fillId="28" borderId="22" xfId="0" applyNumberFormat="1" applyFont="1" applyFill="1" applyBorder="1" applyAlignment="1">
      <alignment vertical="center"/>
    </xf>
    <xf numFmtId="191" fontId="0" fillId="28" borderId="17" xfId="0" applyNumberFormat="1" applyFont="1" applyFill="1" applyBorder="1" applyAlignment="1">
      <alignment vertical="center"/>
    </xf>
    <xf numFmtId="191" fontId="0" fillId="28" borderId="23" xfId="49" applyNumberFormat="1" applyFont="1" applyFill="1" applyBorder="1" applyAlignment="1">
      <alignment vertical="center"/>
    </xf>
    <xf numFmtId="49" fontId="0" fillId="28" borderId="17" xfId="0" applyNumberFormat="1" applyFill="1" applyBorder="1" applyAlignment="1">
      <alignment horizontal="right" vertical="center"/>
    </xf>
    <xf numFmtId="49" fontId="0" fillId="28" borderId="17" xfId="49" applyNumberFormat="1" applyFont="1" applyFill="1" applyBorder="1" applyAlignment="1">
      <alignment horizontal="right" vertical="center"/>
    </xf>
    <xf numFmtId="177" fontId="42" fillId="0" borderId="12" xfId="0" applyNumberFormat="1" applyFont="1" applyFill="1" applyBorder="1" applyAlignment="1">
      <alignment horizontal="center" vertical="center"/>
    </xf>
    <xf numFmtId="177" fontId="42" fillId="0" borderId="15" xfId="0" applyNumberFormat="1" applyFont="1" applyFill="1" applyBorder="1" applyAlignment="1">
      <alignment horizontal="center" vertical="center" wrapText="1"/>
    </xf>
    <xf numFmtId="177" fontId="42" fillId="0" borderId="15" xfId="0" applyNumberFormat="1" applyFont="1" applyFill="1" applyBorder="1" applyAlignment="1">
      <alignment horizontal="center" vertical="center"/>
    </xf>
    <xf numFmtId="38" fontId="42" fillId="0" borderId="21" xfId="49" applyFont="1" applyFill="1" applyBorder="1" applyAlignment="1">
      <alignment horizontal="right" vertical="center"/>
    </xf>
    <xf numFmtId="38" fontId="42" fillId="28" borderId="21" xfId="49" applyFont="1" applyFill="1" applyBorder="1" applyAlignment="1">
      <alignment horizontal="right" vertical="center"/>
    </xf>
    <xf numFmtId="3" fontId="42" fillId="28" borderId="21" xfId="0" applyNumberFormat="1" applyFont="1" applyFill="1" applyBorder="1" applyAlignment="1">
      <alignment horizontal="right" vertical="center"/>
    </xf>
    <xf numFmtId="0" fontId="42" fillId="28" borderId="21" xfId="0" applyFont="1" applyFill="1" applyBorder="1" applyAlignment="1">
      <alignment horizontal="right" vertical="center"/>
    </xf>
    <xf numFmtId="38" fontId="42" fillId="28" borderId="12" xfId="49" applyFont="1" applyFill="1" applyBorder="1" applyAlignment="1">
      <alignment horizontal="right" vertical="center"/>
    </xf>
    <xf numFmtId="0" fontId="42" fillId="28" borderId="15" xfId="0" applyFont="1" applyFill="1" applyBorder="1" applyAlignment="1">
      <alignment horizontal="right" vertical="center"/>
    </xf>
    <xf numFmtId="3" fontId="42" fillId="0" borderId="21" xfId="0" applyNumberFormat="1" applyFont="1" applyFill="1" applyBorder="1" applyAlignment="1">
      <alignment horizontal="right" vertical="center"/>
    </xf>
    <xf numFmtId="0" fontId="42" fillId="28" borderId="12" xfId="0" applyFont="1" applyFill="1" applyBorder="1" applyAlignment="1">
      <alignment horizontal="right" vertical="center"/>
    </xf>
    <xf numFmtId="0" fontId="42" fillId="0" borderId="21" xfId="0" applyFont="1" applyBorder="1" applyAlignment="1">
      <alignment horizontal="right"/>
    </xf>
    <xf numFmtId="38" fontId="42" fillId="0" borderId="18" xfId="49" applyFont="1" applyFill="1" applyBorder="1" applyAlignment="1">
      <alignment horizontal="distributed" vertical="center"/>
    </xf>
    <xf numFmtId="38" fontId="42" fillId="0" borderId="16" xfId="49" applyFont="1" applyFill="1" applyBorder="1" applyAlignment="1">
      <alignment horizontal="distributed" vertical="center"/>
    </xf>
    <xf numFmtId="0" fontId="42" fillId="0" borderId="18" xfId="0" applyFont="1" applyFill="1" applyBorder="1" applyAlignment="1">
      <alignment vertical="center"/>
    </xf>
    <xf numFmtId="38" fontId="42" fillId="0" borderId="18" xfId="49" applyFont="1" applyFill="1" applyBorder="1" applyAlignment="1">
      <alignment horizontal="center" vertical="center"/>
    </xf>
    <xf numFmtId="38" fontId="42" fillId="0" borderId="21" xfId="49" applyFont="1" applyFill="1" applyBorder="1" applyAlignment="1">
      <alignment horizontal="center" vertical="center"/>
    </xf>
    <xf numFmtId="38" fontId="42" fillId="0" borderId="15" xfId="49" applyFont="1" applyFill="1" applyBorder="1" applyAlignment="1">
      <alignment vertical="center"/>
    </xf>
    <xf numFmtId="38" fontId="42" fillId="0" borderId="11" xfId="49" applyFont="1" applyFill="1" applyBorder="1" applyAlignment="1">
      <alignment/>
    </xf>
    <xf numFmtId="38" fontId="42" fillId="0" borderId="14" xfId="49" applyFont="1" applyFill="1" applyBorder="1" applyAlignment="1">
      <alignment/>
    </xf>
    <xf numFmtId="38" fontId="42" fillId="0" borderId="11" xfId="49" applyFont="1" applyFill="1" applyBorder="1" applyAlignment="1">
      <alignment horizontal="center" vertical="center"/>
    </xf>
    <xf numFmtId="38" fontId="42" fillId="0" borderId="19" xfId="49" applyFont="1" applyFill="1" applyBorder="1" applyAlignment="1">
      <alignment horizontal="distributed" vertical="center"/>
    </xf>
    <xf numFmtId="0" fontId="42" fillId="0" borderId="0" xfId="0" applyFont="1" applyFill="1" applyBorder="1" applyAlignment="1">
      <alignment/>
    </xf>
    <xf numFmtId="38" fontId="0" fillId="0" borderId="17" xfId="49" applyFont="1" applyFill="1" applyBorder="1" applyAlignment="1">
      <alignment vertical="center"/>
    </xf>
    <xf numFmtId="38" fontId="0" fillId="0" borderId="17" xfId="49" applyFont="1" applyFill="1" applyBorder="1" applyAlignment="1">
      <alignment vertical="center"/>
    </xf>
    <xf numFmtId="38" fontId="0" fillId="28" borderId="17" xfId="49" applyFont="1" applyFill="1" applyBorder="1" applyAlignment="1">
      <alignment vertical="center"/>
    </xf>
    <xf numFmtId="0" fontId="5"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13" xfId="0" applyBorder="1" applyAlignment="1">
      <alignment/>
    </xf>
    <xf numFmtId="0" fontId="43" fillId="0" borderId="14" xfId="0" applyFont="1" applyBorder="1" applyAlignment="1">
      <alignment horizontal="left" vertical="top" wrapText="1"/>
    </xf>
    <xf numFmtId="0" fontId="0" fillId="0" borderId="15" xfId="0" applyBorder="1" applyAlignment="1">
      <alignment/>
    </xf>
    <xf numFmtId="0" fontId="43" fillId="0" borderId="0" xfId="0" applyFont="1" applyAlignment="1">
      <alignment vertical="top" wrapText="1"/>
    </xf>
    <xf numFmtId="0" fontId="0" fillId="0" borderId="0" xfId="0" applyFont="1" applyBorder="1" applyAlignment="1">
      <alignment horizontal="center"/>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44" fillId="0" borderId="14" xfId="0" applyFont="1" applyFill="1" applyBorder="1" applyAlignment="1">
      <alignment horizontal="center" vertical="center"/>
    </xf>
    <xf numFmtId="177" fontId="42" fillId="0" borderId="23" xfId="0" applyNumberFormat="1" applyFont="1" applyFill="1" applyBorder="1" applyAlignment="1">
      <alignment horizontal="center" vertical="center"/>
    </xf>
    <xf numFmtId="177" fontId="42" fillId="0" borderId="22" xfId="0" applyNumberFormat="1" applyFont="1" applyFill="1" applyBorder="1" applyAlignment="1">
      <alignment horizontal="center" vertical="center"/>
    </xf>
    <xf numFmtId="38" fontId="42" fillId="0" borderId="23" xfId="49" applyFont="1" applyFill="1" applyBorder="1" applyAlignment="1">
      <alignment horizontal="center" vertical="distributed" textRotation="255"/>
    </xf>
    <xf numFmtId="38" fontId="42" fillId="0" borderId="24" xfId="49" applyFont="1" applyFill="1" applyBorder="1" applyAlignment="1">
      <alignment horizontal="center" vertical="distributed" textRotation="255"/>
    </xf>
    <xf numFmtId="38" fontId="42" fillId="0" borderId="22" xfId="49" applyFont="1" applyFill="1" applyBorder="1" applyAlignment="1">
      <alignment horizontal="center" vertical="distributed" textRotation="255"/>
    </xf>
    <xf numFmtId="38" fontId="42" fillId="0" borderId="18" xfId="49" applyFont="1" applyFill="1" applyBorder="1" applyAlignment="1">
      <alignment horizontal="distributed" vertical="center"/>
    </xf>
    <xf numFmtId="38" fontId="42" fillId="0" borderId="21" xfId="49" applyFont="1" applyFill="1" applyBorder="1" applyAlignment="1">
      <alignment horizontal="distributed" vertical="center"/>
    </xf>
    <xf numFmtId="38" fontId="42" fillId="0" borderId="11" xfId="49" applyFont="1" applyFill="1" applyBorder="1" applyAlignment="1">
      <alignment horizontal="distributed" vertical="center"/>
    </xf>
    <xf numFmtId="38" fontId="42" fillId="0" borderId="12" xfId="49" applyFont="1" applyFill="1" applyBorder="1" applyAlignment="1">
      <alignment horizontal="distributed" vertical="center"/>
    </xf>
    <xf numFmtId="38" fontId="42" fillId="0" borderId="16" xfId="49" applyFont="1" applyFill="1" applyBorder="1" applyAlignment="1">
      <alignment horizontal="distributed" vertical="center"/>
    </xf>
    <xf numFmtId="0" fontId="42" fillId="0" borderId="18" xfId="0" applyFont="1" applyFill="1" applyBorder="1" applyAlignment="1">
      <alignment vertical="center"/>
    </xf>
    <xf numFmtId="0" fontId="42" fillId="0" borderId="21" xfId="0" applyFont="1" applyFill="1" applyBorder="1" applyAlignment="1">
      <alignment vertical="center"/>
    </xf>
    <xf numFmtId="38" fontId="42" fillId="0" borderId="16" xfId="49" applyFont="1" applyFill="1" applyBorder="1" applyAlignment="1">
      <alignment horizontal="distributed" vertical="center"/>
    </xf>
    <xf numFmtId="38" fontId="42" fillId="0" borderId="18" xfId="49" applyFont="1" applyFill="1" applyBorder="1" applyAlignment="1">
      <alignment horizontal="distributed" vertical="center"/>
    </xf>
    <xf numFmtId="38" fontId="42" fillId="0" borderId="10" xfId="49" applyFont="1" applyFill="1" applyBorder="1" applyAlignment="1">
      <alignment horizontal="distributed" vertical="center"/>
    </xf>
    <xf numFmtId="38" fontId="42" fillId="0" borderId="18" xfId="49" applyFont="1" applyFill="1" applyBorder="1" applyAlignment="1">
      <alignment horizontal="center" vertical="center"/>
    </xf>
    <xf numFmtId="38" fontId="42" fillId="0" borderId="21" xfId="49" applyFont="1" applyFill="1" applyBorder="1" applyAlignment="1">
      <alignment horizontal="center" vertical="center"/>
    </xf>
    <xf numFmtId="38" fontId="42" fillId="0" borderId="10" xfId="49" applyFont="1" applyFill="1" applyBorder="1" applyAlignment="1">
      <alignment horizontal="distributed" vertical="center"/>
    </xf>
    <xf numFmtId="0" fontId="42" fillId="0" borderId="11" xfId="0" applyFont="1" applyFill="1" applyBorder="1" applyAlignment="1">
      <alignment/>
    </xf>
    <xf numFmtId="38" fontId="42" fillId="0" borderId="19" xfId="49" applyFont="1" applyFill="1" applyBorder="1" applyAlignment="1">
      <alignment horizontal="distributed" vertical="center"/>
    </xf>
    <xf numFmtId="0" fontId="42" fillId="0" borderId="0" xfId="0" applyFont="1" applyFill="1" applyBorder="1" applyAlignment="1">
      <alignment/>
    </xf>
    <xf numFmtId="38" fontId="42" fillId="0" borderId="11" xfId="49" applyFont="1" applyFill="1" applyBorder="1" applyAlignment="1">
      <alignment/>
    </xf>
    <xf numFmtId="38" fontId="42" fillId="0" borderId="13" xfId="49" applyFont="1" applyFill="1" applyBorder="1" applyAlignment="1">
      <alignment/>
    </xf>
    <xf numFmtId="38" fontId="42" fillId="0" borderId="14" xfId="49" applyFont="1" applyFill="1" applyBorder="1" applyAlignment="1">
      <alignment/>
    </xf>
    <xf numFmtId="38" fontId="42" fillId="0" borderId="11" xfId="49" applyFont="1" applyFill="1" applyBorder="1" applyAlignment="1">
      <alignment horizontal="center" vertical="center"/>
    </xf>
    <xf numFmtId="38" fontId="42" fillId="0" borderId="14" xfId="49" applyFont="1" applyFill="1" applyBorder="1" applyAlignment="1">
      <alignment horizontal="center" vertical="center"/>
    </xf>
    <xf numFmtId="38" fontId="42" fillId="0" borderId="12" xfId="49" applyFont="1" applyFill="1" applyBorder="1" applyAlignment="1">
      <alignment vertical="center"/>
    </xf>
    <xf numFmtId="38" fontId="42" fillId="0" borderId="15" xfId="49" applyFont="1" applyFill="1" applyBorder="1" applyAlignment="1">
      <alignment vertical="center"/>
    </xf>
    <xf numFmtId="183" fontId="0" fillId="28" borderId="23" xfId="42" applyNumberFormat="1" applyFont="1" applyFill="1" applyBorder="1" applyAlignment="1">
      <alignment horizontal="right" vertical="center"/>
    </xf>
    <xf numFmtId="183" fontId="0" fillId="28" borderId="22" xfId="42" applyNumberFormat="1" applyFont="1" applyFill="1" applyBorder="1" applyAlignment="1">
      <alignment horizontal="right" vertical="center"/>
    </xf>
    <xf numFmtId="0" fontId="42" fillId="0" borderId="16" xfId="0" applyFont="1" applyFill="1" applyBorder="1" applyAlignment="1">
      <alignment horizontal="distributed" vertical="center" wrapText="1" shrinkToFit="1"/>
    </xf>
    <xf numFmtId="0" fontId="42" fillId="0" borderId="18" xfId="0" applyFont="1" applyFill="1" applyBorder="1" applyAlignment="1">
      <alignment horizontal="distributed" vertical="center" shrinkToFit="1"/>
    </xf>
    <xf numFmtId="0" fontId="43" fillId="0" borderId="11" xfId="0" applyFont="1" applyFill="1" applyBorder="1" applyAlignment="1">
      <alignment horizontal="center" vertical="center"/>
    </xf>
    <xf numFmtId="0" fontId="42" fillId="0" borderId="13" xfId="0" applyFont="1" applyFill="1" applyBorder="1" applyAlignment="1">
      <alignment horizontal="distributed" vertical="center" wrapText="1" shrinkToFit="1"/>
    </xf>
    <xf numFmtId="0" fontId="42" fillId="0" borderId="14" xfId="0" applyFont="1" applyFill="1" applyBorder="1" applyAlignment="1">
      <alignment horizontal="distributed" vertical="center" shrinkToFit="1"/>
    </xf>
    <xf numFmtId="0" fontId="42" fillId="0" borderId="16" xfId="0" applyFont="1" applyFill="1" applyBorder="1" applyAlignment="1">
      <alignment horizontal="distributed" vertical="center" wrapText="1"/>
    </xf>
    <xf numFmtId="0" fontId="42" fillId="0" borderId="18" xfId="0" applyFont="1" applyFill="1" applyBorder="1" applyAlignment="1">
      <alignment horizontal="distributed" vertical="center"/>
    </xf>
    <xf numFmtId="0" fontId="42" fillId="0" borderId="18" xfId="0" applyFont="1" applyFill="1" applyBorder="1" applyAlignment="1">
      <alignment horizontal="right" vertical="center"/>
    </xf>
    <xf numFmtId="0" fontId="42" fillId="0" borderId="16" xfId="0" applyFont="1" applyFill="1" applyBorder="1" applyAlignment="1">
      <alignment horizontal="distributed" vertical="center" shrinkToFit="1"/>
    </xf>
    <xf numFmtId="0" fontId="42" fillId="0" borderId="18" xfId="0" applyFont="1" applyFill="1" applyBorder="1" applyAlignment="1">
      <alignment horizontal="center" vertical="center" shrinkToFit="1"/>
    </xf>
    <xf numFmtId="0" fontId="42" fillId="0" borderId="21" xfId="0" applyFont="1" applyFill="1" applyBorder="1" applyAlignment="1">
      <alignment horizontal="distributed" vertical="center"/>
    </xf>
    <xf numFmtId="38" fontId="42" fillId="0" borderId="16" xfId="49" applyFont="1" applyFill="1" applyBorder="1" applyAlignment="1">
      <alignment horizontal="center" vertical="center"/>
    </xf>
    <xf numFmtId="0" fontId="42" fillId="0" borderId="18" xfId="0" applyFont="1" applyFill="1" applyBorder="1" applyAlignment="1">
      <alignment horizontal="center" vertical="center"/>
    </xf>
    <xf numFmtId="38" fontId="42" fillId="0" borderId="16" xfId="49" applyFont="1" applyFill="1" applyBorder="1" applyAlignment="1">
      <alignment vertical="center" wrapText="1"/>
    </xf>
    <xf numFmtId="0" fontId="42" fillId="0" borderId="18" xfId="0" applyFont="1" applyFill="1" applyBorder="1" applyAlignment="1">
      <alignment vertical="center" wrapText="1"/>
    </xf>
    <xf numFmtId="0" fontId="42" fillId="0" borderId="24" xfId="0" applyFont="1" applyFill="1" applyBorder="1" applyAlignment="1">
      <alignment horizontal="center" vertical="distributed" textRotation="255"/>
    </xf>
    <xf numFmtId="0" fontId="42" fillId="0" borderId="11" xfId="0" applyFont="1" applyFill="1" applyBorder="1" applyAlignment="1">
      <alignment horizontal="distributed" vertical="center"/>
    </xf>
    <xf numFmtId="0" fontId="42" fillId="0" borderId="12" xfId="0" applyFont="1" applyFill="1" applyBorder="1" applyAlignment="1">
      <alignment horizontal="distributed" vertical="center"/>
    </xf>
    <xf numFmtId="0" fontId="42" fillId="0" borderId="22" xfId="0" applyFont="1" applyFill="1" applyBorder="1" applyAlignment="1">
      <alignment horizontal="center" vertical="distributed" textRotation="255"/>
    </xf>
    <xf numFmtId="38" fontId="42" fillId="0" borderId="18" xfId="49" applyFont="1" applyFill="1" applyBorder="1" applyAlignment="1">
      <alignment vertical="center" wrapText="1"/>
    </xf>
    <xf numFmtId="38" fontId="44" fillId="0" borderId="10" xfId="49" applyFont="1" applyFill="1" applyBorder="1" applyAlignment="1">
      <alignment horizontal="center" vertical="distributed" textRotation="255"/>
    </xf>
    <xf numFmtId="0" fontId="42" fillId="0" borderId="12" xfId="0" applyFont="1" applyFill="1" applyBorder="1" applyAlignment="1">
      <alignment horizontal="center" vertical="distributed" textRotation="255"/>
    </xf>
    <xf numFmtId="38" fontId="44" fillId="0" borderId="19" xfId="49" applyFont="1" applyFill="1" applyBorder="1" applyAlignment="1">
      <alignment horizontal="center" vertical="distributed" textRotation="255"/>
    </xf>
    <xf numFmtId="0" fontId="42" fillId="0" borderId="20" xfId="0" applyFont="1" applyFill="1" applyBorder="1" applyAlignment="1">
      <alignment horizontal="center" vertical="distributed" textRotation="255"/>
    </xf>
    <xf numFmtId="38" fontId="44" fillId="0" borderId="13" xfId="49" applyFont="1" applyFill="1" applyBorder="1" applyAlignment="1">
      <alignment horizontal="center" vertical="distributed" textRotation="255"/>
    </xf>
    <xf numFmtId="0" fontId="42" fillId="0" borderId="15" xfId="0" applyFont="1" applyFill="1" applyBorder="1" applyAlignment="1">
      <alignment horizontal="center" vertical="distributed" textRotation="255"/>
    </xf>
    <xf numFmtId="0" fontId="42" fillId="0" borderId="18" xfId="0" applyFont="1" applyBorder="1" applyAlignment="1">
      <alignment/>
    </xf>
    <xf numFmtId="38" fontId="42" fillId="0" borderId="18" xfId="49" applyFont="1" applyFill="1" applyBorder="1" applyAlignment="1">
      <alignment horizontal="right" vertical="center"/>
    </xf>
    <xf numFmtId="0" fontId="42" fillId="0" borderId="21" xfId="0" applyFont="1" applyBorder="1" applyAlignment="1">
      <alignment/>
    </xf>
    <xf numFmtId="0" fontId="43" fillId="0" borderId="0" xfId="0" applyFont="1" applyFill="1" applyAlignment="1">
      <alignment horizontal="center" vertical="center"/>
    </xf>
    <xf numFmtId="0" fontId="42" fillId="0" borderId="16" xfId="0" applyFont="1" applyFill="1" applyBorder="1" applyAlignment="1">
      <alignment horizontal="distributed" vertical="center"/>
    </xf>
    <xf numFmtId="0" fontId="42" fillId="0" borderId="10" xfId="0" applyFont="1" applyFill="1" applyBorder="1" applyAlignment="1">
      <alignment horizontal="distributed" vertical="center"/>
    </xf>
    <xf numFmtId="0" fontId="0" fillId="0" borderId="14" xfId="0" applyBorder="1" applyAlignment="1">
      <alignment horizontal="center"/>
    </xf>
    <xf numFmtId="0" fontId="0" fillId="0" borderId="14" xfId="0" applyFont="1" applyBorder="1" applyAlignment="1">
      <alignment horizontal="center"/>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4" fillId="0" borderId="0" xfId="0" applyFont="1" applyAlignment="1">
      <alignment horizontal="center" vertical="center"/>
    </xf>
    <xf numFmtId="0" fontId="5" fillId="0" borderId="0" xfId="0" applyFont="1" applyAlignment="1">
      <alignment horizontal="center" vertical="center"/>
    </xf>
    <xf numFmtId="0" fontId="42" fillId="0" borderId="19" xfId="0" applyFont="1" applyBorder="1" applyAlignment="1">
      <alignment horizontal="left" vertical="top" wrapText="1"/>
    </xf>
    <xf numFmtId="0" fontId="42" fillId="0" borderId="0" xfId="0" applyFont="1" applyBorder="1" applyAlignment="1">
      <alignment horizontal="left" vertical="top" wrapText="1"/>
    </xf>
    <xf numFmtId="0" fontId="42" fillId="0" borderId="20" xfId="0" applyFont="1" applyBorder="1" applyAlignment="1">
      <alignment horizontal="left" vertical="top" wrapText="1"/>
    </xf>
    <xf numFmtId="0" fontId="42" fillId="0" borderId="13" xfId="0" applyFont="1" applyBorder="1" applyAlignment="1">
      <alignment horizontal="left" vertical="top" wrapText="1"/>
    </xf>
    <xf numFmtId="0" fontId="42" fillId="0" borderId="14" xfId="0" applyFont="1" applyBorder="1" applyAlignment="1">
      <alignment horizontal="left" vertical="top" wrapText="1"/>
    </xf>
    <xf numFmtId="0" fontId="42" fillId="0" borderId="15"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8</xdr:col>
      <xdr:colOff>295275</xdr:colOff>
      <xdr:row>2</xdr:row>
      <xdr:rowOff>352425</xdr:rowOff>
    </xdr:to>
    <xdr:sp>
      <xdr:nvSpPr>
        <xdr:cNvPr id="1" name="Line 2"/>
        <xdr:cNvSpPr>
          <a:spLocks/>
        </xdr:cNvSpPr>
      </xdr:nvSpPr>
      <xdr:spPr>
        <a:xfrm>
          <a:off x="9525" y="171450"/>
          <a:ext cx="37242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7</xdr:col>
      <xdr:colOff>295275</xdr:colOff>
      <xdr:row>2</xdr:row>
      <xdr:rowOff>342900</xdr:rowOff>
    </xdr:to>
    <xdr:sp>
      <xdr:nvSpPr>
        <xdr:cNvPr id="1" name="Line 1"/>
        <xdr:cNvSpPr>
          <a:spLocks/>
        </xdr:cNvSpPr>
      </xdr:nvSpPr>
      <xdr:spPr>
        <a:xfrm>
          <a:off x="19050" y="190500"/>
          <a:ext cx="26479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34</xdr:row>
      <xdr:rowOff>9525</xdr:rowOff>
    </xdr:from>
    <xdr:to>
      <xdr:col>7</xdr:col>
      <xdr:colOff>285750</xdr:colOff>
      <xdr:row>35</xdr:row>
      <xdr:rowOff>342900</xdr:rowOff>
    </xdr:to>
    <xdr:sp>
      <xdr:nvSpPr>
        <xdr:cNvPr id="2" name="Line 3"/>
        <xdr:cNvSpPr>
          <a:spLocks/>
        </xdr:cNvSpPr>
      </xdr:nvSpPr>
      <xdr:spPr>
        <a:xfrm>
          <a:off x="19050" y="7191375"/>
          <a:ext cx="263842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51"/>
  <sheetViews>
    <sheetView showZeros="0" view="pageLayout" zoomScaleNormal="70" zoomScaleSheetLayoutView="70" workbookViewId="0" topLeftCell="A1">
      <selection activeCell="A51" sqref="A51:U51"/>
    </sheetView>
  </sheetViews>
  <sheetFormatPr defaultColWidth="9.00390625" defaultRowHeight="13.5"/>
  <cols>
    <col min="1" max="2" width="3.50390625" style="1" customWidth="1"/>
    <col min="3" max="3" width="4.50390625" style="1" customWidth="1"/>
    <col min="4" max="4" width="1.625" style="1" customWidth="1"/>
    <col min="5" max="5" width="13.50390625" style="1" customWidth="1"/>
    <col min="6" max="6" width="3.625" style="1" customWidth="1"/>
    <col min="7" max="7" width="7.375" style="1" customWidth="1"/>
    <col min="8" max="8" width="7.50390625" style="1" customWidth="1"/>
    <col min="9" max="9" width="4.00390625" style="2" customWidth="1"/>
    <col min="10" max="21" width="12.375" style="1" customWidth="1"/>
    <col min="22" max="16384" width="9.00390625" style="1" customWidth="1"/>
  </cols>
  <sheetData>
    <row r="1" spans="1:21" ht="13.5">
      <c r="A1" s="103" t="s">
        <v>141</v>
      </c>
      <c r="B1" s="103"/>
      <c r="C1" s="103"/>
      <c r="D1" s="103"/>
      <c r="E1" s="103"/>
      <c r="F1" s="103"/>
      <c r="G1" s="103"/>
      <c r="H1" s="103"/>
      <c r="I1" s="103"/>
      <c r="U1" s="2" t="s">
        <v>43</v>
      </c>
    </row>
    <row r="2" spans="1:21" s="7" customFormat="1" ht="18" customHeight="1">
      <c r="A2" s="3"/>
      <c r="B2" s="4"/>
      <c r="C2" s="4"/>
      <c r="D2" s="4"/>
      <c r="E2" s="4"/>
      <c r="F2" s="4"/>
      <c r="G2" s="4"/>
      <c r="H2" s="5" t="s">
        <v>40</v>
      </c>
      <c r="I2" s="6"/>
      <c r="J2" s="62" t="s">
        <v>143</v>
      </c>
      <c r="K2" s="62" t="s">
        <v>145</v>
      </c>
      <c r="L2" s="104" t="s">
        <v>130</v>
      </c>
      <c r="M2" s="104" t="s">
        <v>131</v>
      </c>
      <c r="N2" s="104" t="s">
        <v>132</v>
      </c>
      <c r="O2" s="104" t="s">
        <v>133</v>
      </c>
      <c r="P2" s="104" t="s">
        <v>134</v>
      </c>
      <c r="Q2" s="104" t="s">
        <v>135</v>
      </c>
      <c r="R2" s="104" t="s">
        <v>136</v>
      </c>
      <c r="S2" s="104" t="s">
        <v>137</v>
      </c>
      <c r="T2" s="104" t="s">
        <v>138</v>
      </c>
      <c r="U2" s="104" t="s">
        <v>142</v>
      </c>
    </row>
    <row r="3" spans="1:21" s="7" customFormat="1" ht="30" customHeight="1">
      <c r="A3" s="8"/>
      <c r="B3" s="9" t="s">
        <v>39</v>
      </c>
      <c r="C3" s="9"/>
      <c r="D3" s="9"/>
      <c r="E3" s="9"/>
      <c r="F3" s="9"/>
      <c r="G3" s="9"/>
      <c r="H3" s="9"/>
      <c r="I3" s="10"/>
      <c r="J3" s="63" t="s">
        <v>144</v>
      </c>
      <c r="K3" s="64" t="s">
        <v>146</v>
      </c>
      <c r="L3" s="105"/>
      <c r="M3" s="105"/>
      <c r="N3" s="105"/>
      <c r="O3" s="105"/>
      <c r="P3" s="105"/>
      <c r="Q3" s="105"/>
      <c r="R3" s="105"/>
      <c r="S3" s="105"/>
      <c r="T3" s="105"/>
      <c r="U3" s="105"/>
    </row>
    <row r="4" spans="1:21" s="13" customFormat="1" ht="13.5" customHeight="1">
      <c r="A4" s="106" t="s">
        <v>0</v>
      </c>
      <c r="B4" s="106" t="s">
        <v>41</v>
      </c>
      <c r="C4" s="11" t="s">
        <v>12</v>
      </c>
      <c r="D4" s="109" t="s">
        <v>1</v>
      </c>
      <c r="E4" s="109"/>
      <c r="F4" s="109"/>
      <c r="G4" s="109"/>
      <c r="H4" s="74"/>
      <c r="I4" s="78" t="s">
        <v>13</v>
      </c>
      <c r="J4" s="50">
        <f aca="true" t="shared" si="0" ref="J4:S4">SUM(J5:J7)</f>
        <v>9699</v>
      </c>
      <c r="K4" s="50">
        <f t="shared" si="0"/>
        <v>9549</v>
      </c>
      <c r="L4" s="50">
        <f t="shared" si="0"/>
        <v>9408</v>
      </c>
      <c r="M4" s="50">
        <f t="shared" si="0"/>
        <v>9382</v>
      </c>
      <c r="N4" s="50">
        <f t="shared" si="0"/>
        <v>9368</v>
      </c>
      <c r="O4" s="50">
        <f t="shared" si="0"/>
        <v>9342</v>
      </c>
      <c r="P4" s="50">
        <f t="shared" si="0"/>
        <v>9314</v>
      </c>
      <c r="Q4" s="50">
        <f t="shared" si="0"/>
        <v>9288</v>
      </c>
      <c r="R4" s="50">
        <f t="shared" si="0"/>
        <v>9261</v>
      </c>
      <c r="S4" s="50">
        <f t="shared" si="0"/>
        <v>9248</v>
      </c>
      <c r="T4" s="12">
        <f>SUM(T5:T7)</f>
        <v>9221</v>
      </c>
      <c r="U4" s="12">
        <f>SUM(U5:U7)</f>
        <v>9194</v>
      </c>
    </row>
    <row r="5" spans="1:21" s="13" customFormat="1" ht="13.5" customHeight="1">
      <c r="A5" s="107"/>
      <c r="B5" s="107"/>
      <c r="C5" s="14" t="s">
        <v>14</v>
      </c>
      <c r="D5" s="15"/>
      <c r="E5" s="109" t="s">
        <v>7</v>
      </c>
      <c r="F5" s="109"/>
      <c r="G5" s="109"/>
      <c r="H5" s="109"/>
      <c r="I5" s="110"/>
      <c r="J5" s="66">
        <v>9690</v>
      </c>
      <c r="K5" s="66">
        <v>9543</v>
      </c>
      <c r="L5" s="51">
        <v>9405</v>
      </c>
      <c r="M5" s="51">
        <v>9379</v>
      </c>
      <c r="N5" s="51">
        <v>9365</v>
      </c>
      <c r="O5" s="51">
        <v>9339</v>
      </c>
      <c r="P5" s="51">
        <v>9311</v>
      </c>
      <c r="Q5" s="51">
        <v>9285</v>
      </c>
      <c r="R5" s="51">
        <v>9258</v>
      </c>
      <c r="S5" s="51">
        <v>9245</v>
      </c>
      <c r="T5" s="16">
        <v>9218</v>
      </c>
      <c r="U5" s="16">
        <v>9191</v>
      </c>
    </row>
    <row r="6" spans="1:21" s="13" customFormat="1" ht="13.5" customHeight="1">
      <c r="A6" s="107"/>
      <c r="B6" s="107"/>
      <c r="C6" s="14" t="s">
        <v>2</v>
      </c>
      <c r="D6" s="15"/>
      <c r="E6" s="109" t="s">
        <v>4</v>
      </c>
      <c r="F6" s="109"/>
      <c r="G6" s="109"/>
      <c r="H6" s="74"/>
      <c r="I6" s="78" t="s">
        <v>15</v>
      </c>
      <c r="J6" s="66"/>
      <c r="K6" s="66"/>
      <c r="L6" s="51"/>
      <c r="M6" s="51"/>
      <c r="N6" s="51"/>
      <c r="O6" s="51"/>
      <c r="P6" s="51"/>
      <c r="Q6" s="51"/>
      <c r="R6" s="51"/>
      <c r="S6" s="51"/>
      <c r="T6" s="16"/>
      <c r="U6" s="16"/>
    </row>
    <row r="7" spans="1:21" s="13" customFormat="1" ht="13.5" customHeight="1">
      <c r="A7" s="107"/>
      <c r="B7" s="107"/>
      <c r="C7" s="14" t="s">
        <v>3</v>
      </c>
      <c r="D7" s="15"/>
      <c r="E7" s="109" t="s">
        <v>5</v>
      </c>
      <c r="F7" s="109"/>
      <c r="G7" s="109"/>
      <c r="H7" s="109"/>
      <c r="I7" s="110"/>
      <c r="J7" s="66">
        <v>9</v>
      </c>
      <c r="K7" s="66">
        <v>6</v>
      </c>
      <c r="L7" s="51">
        <v>3</v>
      </c>
      <c r="M7" s="51">
        <v>3</v>
      </c>
      <c r="N7" s="51">
        <v>3</v>
      </c>
      <c r="O7" s="51">
        <v>3</v>
      </c>
      <c r="P7" s="51">
        <v>3</v>
      </c>
      <c r="Q7" s="51">
        <v>3</v>
      </c>
      <c r="R7" s="51">
        <v>3</v>
      </c>
      <c r="S7" s="51">
        <v>3</v>
      </c>
      <c r="T7" s="16">
        <v>3</v>
      </c>
      <c r="U7" s="16">
        <v>3</v>
      </c>
    </row>
    <row r="8" spans="1:21" s="13" customFormat="1" ht="13.5" customHeight="1">
      <c r="A8" s="107"/>
      <c r="B8" s="107"/>
      <c r="C8" s="11" t="s">
        <v>16</v>
      </c>
      <c r="D8" s="109" t="s">
        <v>6</v>
      </c>
      <c r="E8" s="109"/>
      <c r="F8" s="109"/>
      <c r="G8" s="109"/>
      <c r="H8" s="109"/>
      <c r="I8" s="110"/>
      <c r="J8" s="50">
        <f aca="true" t="shared" si="1" ref="J8:S8">J9+J13+J12</f>
        <v>30159</v>
      </c>
      <c r="K8" s="50">
        <f t="shared" si="1"/>
        <v>27728</v>
      </c>
      <c r="L8" s="50">
        <f t="shared" si="1"/>
        <v>19799</v>
      </c>
      <c r="M8" s="50">
        <f t="shared" si="1"/>
        <v>19799</v>
      </c>
      <c r="N8" s="50">
        <f t="shared" si="1"/>
        <v>19248</v>
      </c>
      <c r="O8" s="50">
        <f t="shared" si="1"/>
        <v>18748</v>
      </c>
      <c r="P8" s="50">
        <f t="shared" si="1"/>
        <v>17748</v>
      </c>
      <c r="Q8" s="50">
        <f t="shared" si="1"/>
        <v>17248</v>
      </c>
      <c r="R8" s="50">
        <f t="shared" si="1"/>
        <v>16248</v>
      </c>
      <c r="S8" s="50">
        <f t="shared" si="1"/>
        <v>16248</v>
      </c>
      <c r="T8" s="50">
        <f>T9+T13+T12</f>
        <v>16248</v>
      </c>
      <c r="U8" s="50">
        <f>U9+U13+U12</f>
        <v>16199</v>
      </c>
    </row>
    <row r="9" spans="1:21" s="13" customFormat="1" ht="13.5" customHeight="1">
      <c r="A9" s="107"/>
      <c r="B9" s="107"/>
      <c r="C9" s="17" t="s">
        <v>14</v>
      </c>
      <c r="D9" s="18"/>
      <c r="E9" s="111" t="s">
        <v>8</v>
      </c>
      <c r="F9" s="111"/>
      <c r="G9" s="111"/>
      <c r="H9" s="111"/>
      <c r="I9" s="112"/>
      <c r="J9" s="50">
        <f aca="true" t="shared" si="2" ref="J9:S9">J10+J11</f>
        <v>17245</v>
      </c>
      <c r="K9" s="50">
        <f t="shared" si="2"/>
        <v>17630</v>
      </c>
      <c r="L9" s="50">
        <f t="shared" si="2"/>
        <v>11689</v>
      </c>
      <c r="M9" s="50">
        <f t="shared" si="2"/>
        <v>11673</v>
      </c>
      <c r="N9" s="50">
        <f t="shared" si="2"/>
        <v>11105</v>
      </c>
      <c r="O9" s="50">
        <f t="shared" si="2"/>
        <v>10588</v>
      </c>
      <c r="P9" s="50">
        <f t="shared" si="2"/>
        <v>9570</v>
      </c>
      <c r="Q9" s="50">
        <f t="shared" si="2"/>
        <v>9050</v>
      </c>
      <c r="R9" s="50">
        <f t="shared" si="2"/>
        <v>8500</v>
      </c>
      <c r="S9" s="50">
        <f t="shared" si="2"/>
        <v>8500</v>
      </c>
      <c r="T9" s="12">
        <f>T10+T11</f>
        <v>8500</v>
      </c>
      <c r="U9" s="12">
        <f>U10+U11</f>
        <v>8500</v>
      </c>
    </row>
    <row r="10" spans="1:21" s="13" customFormat="1" ht="13.5" customHeight="1">
      <c r="A10" s="107"/>
      <c r="B10" s="107"/>
      <c r="C10" s="19"/>
      <c r="D10" s="20"/>
      <c r="E10" s="21"/>
      <c r="F10" s="113" t="s">
        <v>87</v>
      </c>
      <c r="G10" s="114"/>
      <c r="H10" s="114"/>
      <c r="I10" s="115"/>
      <c r="J10" s="67">
        <v>17245</v>
      </c>
      <c r="K10" s="67">
        <v>17630</v>
      </c>
      <c r="L10" s="51">
        <v>11689</v>
      </c>
      <c r="M10" s="51">
        <v>11673</v>
      </c>
      <c r="N10" s="51">
        <v>11105</v>
      </c>
      <c r="O10" s="51">
        <v>10588</v>
      </c>
      <c r="P10" s="51">
        <v>9570</v>
      </c>
      <c r="Q10" s="51">
        <v>9050</v>
      </c>
      <c r="R10" s="51">
        <v>8500</v>
      </c>
      <c r="S10" s="51">
        <v>8500</v>
      </c>
      <c r="T10" s="51">
        <v>8500</v>
      </c>
      <c r="U10" s="51">
        <v>8500</v>
      </c>
    </row>
    <row r="11" spans="1:21" s="13" customFormat="1" ht="13.5" customHeight="1">
      <c r="A11" s="107"/>
      <c r="B11" s="107"/>
      <c r="C11" s="22"/>
      <c r="D11" s="23"/>
      <c r="E11" s="79"/>
      <c r="F11" s="113" t="s">
        <v>9</v>
      </c>
      <c r="G11" s="114"/>
      <c r="H11" s="114"/>
      <c r="I11" s="115"/>
      <c r="J11" s="68"/>
      <c r="K11" s="68"/>
      <c r="L11" s="51"/>
      <c r="M11" s="51"/>
      <c r="N11" s="51"/>
      <c r="O11" s="51"/>
      <c r="P11" s="51"/>
      <c r="Q11" s="51"/>
      <c r="R11" s="51"/>
      <c r="S11" s="51"/>
      <c r="T11" s="16"/>
      <c r="U11" s="16"/>
    </row>
    <row r="12" spans="1:21" s="13" customFormat="1" ht="13.5" customHeight="1">
      <c r="A12" s="107"/>
      <c r="B12" s="107"/>
      <c r="C12" s="14" t="s">
        <v>91</v>
      </c>
      <c r="D12" s="23"/>
      <c r="E12" s="111" t="s">
        <v>119</v>
      </c>
      <c r="F12" s="111"/>
      <c r="G12" s="111"/>
      <c r="H12" s="111"/>
      <c r="I12" s="112"/>
      <c r="J12" s="69">
        <v>12662</v>
      </c>
      <c r="K12" s="69">
        <v>10098</v>
      </c>
      <c r="L12" s="51">
        <v>8110</v>
      </c>
      <c r="M12" s="51">
        <v>8126</v>
      </c>
      <c r="N12" s="51">
        <v>8143</v>
      </c>
      <c r="O12" s="51">
        <v>8160</v>
      </c>
      <c r="P12" s="51">
        <v>8178</v>
      </c>
      <c r="Q12" s="51">
        <v>8198</v>
      </c>
      <c r="R12" s="51">
        <v>7748</v>
      </c>
      <c r="S12" s="51">
        <v>7748</v>
      </c>
      <c r="T12" s="16">
        <v>7748</v>
      </c>
      <c r="U12" s="16">
        <v>7699</v>
      </c>
    </row>
    <row r="13" spans="1:21" s="13" customFormat="1" ht="13.5" customHeight="1">
      <c r="A13" s="107"/>
      <c r="B13" s="107"/>
      <c r="C13" s="14" t="s">
        <v>111</v>
      </c>
      <c r="D13" s="15"/>
      <c r="E13" s="109" t="s">
        <v>5</v>
      </c>
      <c r="F13" s="109"/>
      <c r="G13" s="109"/>
      <c r="H13" s="109"/>
      <c r="I13" s="110"/>
      <c r="J13" s="66">
        <v>252</v>
      </c>
      <c r="K13" s="66"/>
      <c r="L13" s="51"/>
      <c r="M13" s="51"/>
      <c r="N13" s="51"/>
      <c r="O13" s="51"/>
      <c r="P13" s="51"/>
      <c r="Q13" s="51"/>
      <c r="R13" s="51"/>
      <c r="S13" s="51"/>
      <c r="T13" s="16"/>
      <c r="U13" s="16"/>
    </row>
    <row r="14" spans="1:21" s="13" customFormat="1" ht="13.5" customHeight="1">
      <c r="A14" s="107"/>
      <c r="B14" s="108"/>
      <c r="C14" s="116" t="s">
        <v>10</v>
      </c>
      <c r="D14" s="117"/>
      <c r="E14" s="117"/>
      <c r="F14" s="117"/>
      <c r="G14" s="117"/>
      <c r="H14" s="117"/>
      <c r="I14" s="78" t="s">
        <v>92</v>
      </c>
      <c r="J14" s="50">
        <f aca="true" t="shared" si="3" ref="J14:S14">J4+J8</f>
        <v>39858</v>
      </c>
      <c r="K14" s="50">
        <f t="shared" si="3"/>
        <v>37277</v>
      </c>
      <c r="L14" s="50">
        <f t="shared" si="3"/>
        <v>29207</v>
      </c>
      <c r="M14" s="50">
        <f t="shared" si="3"/>
        <v>29181</v>
      </c>
      <c r="N14" s="50">
        <f t="shared" si="3"/>
        <v>28616</v>
      </c>
      <c r="O14" s="50">
        <f t="shared" si="3"/>
        <v>28090</v>
      </c>
      <c r="P14" s="50">
        <f t="shared" si="3"/>
        <v>27062</v>
      </c>
      <c r="Q14" s="50">
        <f t="shared" si="3"/>
        <v>26536</v>
      </c>
      <c r="R14" s="50">
        <f t="shared" si="3"/>
        <v>25509</v>
      </c>
      <c r="S14" s="50">
        <f t="shared" si="3"/>
        <v>25496</v>
      </c>
      <c r="T14" s="12">
        <f>T4+T8</f>
        <v>25469</v>
      </c>
      <c r="U14" s="12">
        <f>U4+U8</f>
        <v>25393</v>
      </c>
    </row>
    <row r="15" spans="1:21" s="13" customFormat="1" ht="13.5" customHeight="1">
      <c r="A15" s="107"/>
      <c r="B15" s="106" t="s">
        <v>42</v>
      </c>
      <c r="C15" s="11" t="s">
        <v>12</v>
      </c>
      <c r="D15" s="109" t="s">
        <v>11</v>
      </c>
      <c r="E15" s="109"/>
      <c r="F15" s="109"/>
      <c r="G15" s="109"/>
      <c r="H15" s="109"/>
      <c r="I15" s="110"/>
      <c r="J15" s="65">
        <v>25644</v>
      </c>
      <c r="K15" s="65">
        <v>21992</v>
      </c>
      <c r="L15" s="50">
        <f aca="true" t="shared" si="4" ref="L15:S15">L16+L20+L25</f>
        <v>21557</v>
      </c>
      <c r="M15" s="50">
        <f t="shared" si="4"/>
        <v>21557</v>
      </c>
      <c r="N15" s="50">
        <f t="shared" si="4"/>
        <v>21557</v>
      </c>
      <c r="O15" s="50">
        <f t="shared" si="4"/>
        <v>21557</v>
      </c>
      <c r="P15" s="50">
        <f t="shared" si="4"/>
        <v>21557</v>
      </c>
      <c r="Q15" s="50">
        <f t="shared" si="4"/>
        <v>21557</v>
      </c>
      <c r="R15" s="50">
        <f t="shared" si="4"/>
        <v>21557</v>
      </c>
      <c r="S15" s="50">
        <f t="shared" si="4"/>
        <v>21557</v>
      </c>
      <c r="T15" s="12">
        <f>T16+T20+T25</f>
        <v>21557</v>
      </c>
      <c r="U15" s="12">
        <f>U16+U20+U25</f>
        <v>21479</v>
      </c>
    </row>
    <row r="16" spans="1:21" s="13" customFormat="1" ht="13.5" customHeight="1">
      <c r="A16" s="107"/>
      <c r="B16" s="107"/>
      <c r="C16" s="17" t="s">
        <v>14</v>
      </c>
      <c r="D16" s="18"/>
      <c r="E16" s="111" t="s">
        <v>17</v>
      </c>
      <c r="F16" s="109"/>
      <c r="G16" s="109"/>
      <c r="H16" s="109"/>
      <c r="I16" s="110"/>
      <c r="J16" s="65"/>
      <c r="K16" s="65"/>
      <c r="L16" s="52">
        <f aca="true" t="shared" si="5" ref="L16:S16">SUM(L17:L19)</f>
        <v>0</v>
      </c>
      <c r="M16" s="52">
        <f t="shared" si="5"/>
        <v>0</v>
      </c>
      <c r="N16" s="52">
        <f t="shared" si="5"/>
        <v>0</v>
      </c>
      <c r="O16" s="52">
        <f t="shared" si="5"/>
        <v>0</v>
      </c>
      <c r="P16" s="52">
        <f t="shared" si="5"/>
        <v>0</v>
      </c>
      <c r="Q16" s="52">
        <f t="shared" si="5"/>
        <v>0</v>
      </c>
      <c r="R16" s="52">
        <f t="shared" si="5"/>
        <v>0</v>
      </c>
      <c r="S16" s="52">
        <f t="shared" si="5"/>
        <v>0</v>
      </c>
      <c r="T16" s="12"/>
      <c r="U16" s="12"/>
    </row>
    <row r="17" spans="1:21" s="13" customFormat="1" ht="13.5" customHeight="1">
      <c r="A17" s="107"/>
      <c r="B17" s="107"/>
      <c r="C17" s="19"/>
      <c r="D17" s="20"/>
      <c r="E17" s="21"/>
      <c r="F17" s="113" t="s">
        <v>18</v>
      </c>
      <c r="G17" s="114"/>
      <c r="H17" s="114"/>
      <c r="I17" s="115"/>
      <c r="J17" s="68"/>
      <c r="K17" s="68"/>
      <c r="L17" s="51"/>
      <c r="M17" s="51"/>
      <c r="N17" s="51"/>
      <c r="O17" s="51"/>
      <c r="P17" s="51"/>
      <c r="Q17" s="51"/>
      <c r="R17" s="51"/>
      <c r="S17" s="51"/>
      <c r="T17" s="16"/>
      <c r="U17" s="16"/>
    </row>
    <row r="18" spans="1:21" s="13" customFormat="1" ht="13.5" customHeight="1">
      <c r="A18" s="107"/>
      <c r="B18" s="107"/>
      <c r="C18" s="19"/>
      <c r="D18" s="20"/>
      <c r="E18" s="21"/>
      <c r="F18" s="113" t="s">
        <v>120</v>
      </c>
      <c r="G18" s="114"/>
      <c r="H18" s="114"/>
      <c r="I18" s="115"/>
      <c r="J18" s="68"/>
      <c r="K18" s="68"/>
      <c r="L18" s="51"/>
      <c r="M18" s="51"/>
      <c r="N18" s="51"/>
      <c r="O18" s="51"/>
      <c r="P18" s="51"/>
      <c r="Q18" s="51"/>
      <c r="R18" s="51"/>
      <c r="S18" s="51"/>
      <c r="T18" s="16"/>
      <c r="U18" s="16"/>
    </row>
    <row r="19" spans="1:21" s="13" customFormat="1" ht="13.5" customHeight="1">
      <c r="A19" s="107"/>
      <c r="B19" s="107"/>
      <c r="C19" s="22"/>
      <c r="D19" s="23"/>
      <c r="E19" s="79"/>
      <c r="F19" s="113" t="s">
        <v>5</v>
      </c>
      <c r="G19" s="114"/>
      <c r="H19" s="114"/>
      <c r="I19" s="115"/>
      <c r="J19" s="68"/>
      <c r="K19" s="68"/>
      <c r="L19" s="51"/>
      <c r="M19" s="51"/>
      <c r="N19" s="51"/>
      <c r="O19" s="51"/>
      <c r="P19" s="51"/>
      <c r="Q19" s="51"/>
      <c r="R19" s="51"/>
      <c r="S19" s="51"/>
      <c r="T19" s="16"/>
      <c r="U19" s="16"/>
    </row>
    <row r="20" spans="1:21" s="13" customFormat="1" ht="13.5" customHeight="1">
      <c r="A20" s="107"/>
      <c r="B20" s="107"/>
      <c r="C20" s="17" t="s">
        <v>91</v>
      </c>
      <c r="D20" s="18"/>
      <c r="E20" s="111" t="s">
        <v>19</v>
      </c>
      <c r="F20" s="109"/>
      <c r="G20" s="109"/>
      <c r="H20" s="109"/>
      <c r="I20" s="110"/>
      <c r="J20" s="50">
        <f aca="true" t="shared" si="6" ref="J20:S20">SUM(J21:J24)</f>
        <v>8982</v>
      </c>
      <c r="K20" s="50">
        <f t="shared" si="6"/>
        <v>8800</v>
      </c>
      <c r="L20" s="50">
        <f t="shared" si="6"/>
        <v>8800</v>
      </c>
      <c r="M20" s="50">
        <f t="shared" si="6"/>
        <v>8800</v>
      </c>
      <c r="N20" s="50">
        <f t="shared" si="6"/>
        <v>8800</v>
      </c>
      <c r="O20" s="50">
        <f t="shared" si="6"/>
        <v>8800</v>
      </c>
      <c r="P20" s="50">
        <f t="shared" si="6"/>
        <v>8800</v>
      </c>
      <c r="Q20" s="50">
        <f t="shared" si="6"/>
        <v>8800</v>
      </c>
      <c r="R20" s="50">
        <f t="shared" si="6"/>
        <v>8800</v>
      </c>
      <c r="S20" s="50">
        <f t="shared" si="6"/>
        <v>8800</v>
      </c>
      <c r="T20" s="12">
        <f>SUM(T21:T24)</f>
        <v>8800</v>
      </c>
      <c r="U20" s="12">
        <f>SUM(U21:U24)</f>
        <v>8800</v>
      </c>
    </row>
    <row r="21" spans="1:21" s="13" customFormat="1" ht="13.5" customHeight="1">
      <c r="A21" s="107"/>
      <c r="B21" s="107"/>
      <c r="C21" s="19"/>
      <c r="D21" s="20"/>
      <c r="E21" s="20"/>
      <c r="F21" s="113" t="s">
        <v>20</v>
      </c>
      <c r="G21" s="114"/>
      <c r="H21" s="114"/>
      <c r="I21" s="115"/>
      <c r="J21" s="67">
        <v>2022</v>
      </c>
      <c r="K21" s="67">
        <v>2100</v>
      </c>
      <c r="L21" s="51">
        <v>2100</v>
      </c>
      <c r="M21" s="51">
        <v>2100</v>
      </c>
      <c r="N21" s="51">
        <v>2100</v>
      </c>
      <c r="O21" s="51">
        <v>2100</v>
      </c>
      <c r="P21" s="51">
        <v>2100</v>
      </c>
      <c r="Q21" s="51">
        <v>2100</v>
      </c>
      <c r="R21" s="51">
        <v>2100</v>
      </c>
      <c r="S21" s="51">
        <v>2100</v>
      </c>
      <c r="T21" s="16">
        <v>2100</v>
      </c>
      <c r="U21" s="16">
        <v>2100</v>
      </c>
    </row>
    <row r="22" spans="1:21" s="13" customFormat="1" ht="13.5" customHeight="1">
      <c r="A22" s="107"/>
      <c r="B22" s="107"/>
      <c r="C22" s="19"/>
      <c r="D22" s="20"/>
      <c r="E22" s="20"/>
      <c r="F22" s="113" t="s">
        <v>21</v>
      </c>
      <c r="G22" s="114"/>
      <c r="H22" s="114"/>
      <c r="I22" s="115"/>
      <c r="J22" s="68">
        <v>767</v>
      </c>
      <c r="K22" s="68">
        <v>700</v>
      </c>
      <c r="L22" s="51">
        <v>700</v>
      </c>
      <c r="M22" s="51">
        <v>700</v>
      </c>
      <c r="N22" s="51">
        <v>700</v>
      </c>
      <c r="O22" s="51">
        <v>700</v>
      </c>
      <c r="P22" s="51">
        <v>700</v>
      </c>
      <c r="Q22" s="51">
        <v>700</v>
      </c>
      <c r="R22" s="51">
        <v>700</v>
      </c>
      <c r="S22" s="51">
        <v>700</v>
      </c>
      <c r="T22" s="16">
        <v>700</v>
      </c>
      <c r="U22" s="16">
        <v>700</v>
      </c>
    </row>
    <row r="23" spans="1:21" s="13" customFormat="1" ht="13.5" customHeight="1">
      <c r="A23" s="107"/>
      <c r="B23" s="107"/>
      <c r="C23" s="19"/>
      <c r="D23" s="20"/>
      <c r="E23" s="20"/>
      <c r="F23" s="113" t="s">
        <v>22</v>
      </c>
      <c r="G23" s="114"/>
      <c r="H23" s="114"/>
      <c r="I23" s="115"/>
      <c r="J23" s="68"/>
      <c r="K23" s="68"/>
      <c r="L23" s="51"/>
      <c r="M23" s="51"/>
      <c r="N23" s="51"/>
      <c r="O23" s="51"/>
      <c r="P23" s="51"/>
      <c r="Q23" s="51"/>
      <c r="R23" s="51"/>
      <c r="S23" s="51"/>
      <c r="T23" s="16"/>
      <c r="U23" s="16"/>
    </row>
    <row r="24" spans="1:21" s="13" customFormat="1" ht="13.5" customHeight="1">
      <c r="A24" s="107"/>
      <c r="B24" s="107"/>
      <c r="C24" s="22"/>
      <c r="D24" s="23"/>
      <c r="E24" s="23"/>
      <c r="F24" s="113" t="s">
        <v>5</v>
      </c>
      <c r="G24" s="114"/>
      <c r="H24" s="114"/>
      <c r="I24" s="115"/>
      <c r="J24" s="67">
        <v>6193</v>
      </c>
      <c r="K24" s="67">
        <v>6000</v>
      </c>
      <c r="L24" s="51">
        <v>6000</v>
      </c>
      <c r="M24" s="51">
        <v>6000</v>
      </c>
      <c r="N24" s="51">
        <v>6000</v>
      </c>
      <c r="O24" s="51">
        <v>6000</v>
      </c>
      <c r="P24" s="51">
        <v>6000</v>
      </c>
      <c r="Q24" s="51">
        <v>6000</v>
      </c>
      <c r="R24" s="51">
        <v>6000</v>
      </c>
      <c r="S24" s="51">
        <v>6000</v>
      </c>
      <c r="T24" s="16">
        <v>6000</v>
      </c>
      <c r="U24" s="16">
        <v>6000</v>
      </c>
    </row>
    <row r="25" spans="1:21" s="13" customFormat="1" ht="13.5" customHeight="1">
      <c r="A25" s="107"/>
      <c r="B25" s="107"/>
      <c r="C25" s="14" t="s">
        <v>111</v>
      </c>
      <c r="D25" s="15"/>
      <c r="E25" s="109" t="s">
        <v>23</v>
      </c>
      <c r="F25" s="109"/>
      <c r="G25" s="109"/>
      <c r="H25" s="109"/>
      <c r="I25" s="110"/>
      <c r="J25" s="66">
        <v>16662</v>
      </c>
      <c r="K25" s="66">
        <v>13193</v>
      </c>
      <c r="L25" s="51">
        <v>12757</v>
      </c>
      <c r="M25" s="51">
        <v>12757</v>
      </c>
      <c r="N25" s="51">
        <v>12757</v>
      </c>
      <c r="O25" s="51">
        <v>12757</v>
      </c>
      <c r="P25" s="51">
        <v>12757</v>
      </c>
      <c r="Q25" s="51">
        <v>12757</v>
      </c>
      <c r="R25" s="51">
        <v>12757</v>
      </c>
      <c r="S25" s="51">
        <v>12757</v>
      </c>
      <c r="T25" s="16">
        <v>12757</v>
      </c>
      <c r="U25" s="16">
        <v>12679</v>
      </c>
    </row>
    <row r="26" spans="1:21" s="13" customFormat="1" ht="13.5" customHeight="1">
      <c r="A26" s="107"/>
      <c r="B26" s="107"/>
      <c r="C26" s="11" t="s">
        <v>16</v>
      </c>
      <c r="D26" s="109" t="s">
        <v>24</v>
      </c>
      <c r="E26" s="109"/>
      <c r="F26" s="109"/>
      <c r="G26" s="109"/>
      <c r="H26" s="109"/>
      <c r="I26" s="110"/>
      <c r="J26" s="50">
        <f aca="true" t="shared" si="7" ref="J26:S26">J27+J28</f>
        <v>7391</v>
      </c>
      <c r="K26" s="50">
        <f t="shared" si="7"/>
        <v>6729</v>
      </c>
      <c r="L26" s="50">
        <f t="shared" si="7"/>
        <v>6280</v>
      </c>
      <c r="M26" s="50">
        <f t="shared" si="7"/>
        <v>5769</v>
      </c>
      <c r="N26" s="50">
        <f t="shared" si="7"/>
        <v>5240</v>
      </c>
      <c r="O26" s="50">
        <f t="shared" si="7"/>
        <v>4691</v>
      </c>
      <c r="P26" s="50">
        <f t="shared" si="7"/>
        <v>4112</v>
      </c>
      <c r="Q26" s="50">
        <f t="shared" si="7"/>
        <v>3502</v>
      </c>
      <c r="R26" s="50">
        <f t="shared" si="7"/>
        <v>2900</v>
      </c>
      <c r="S26" s="50">
        <f t="shared" si="7"/>
        <v>2703</v>
      </c>
      <c r="T26" s="12">
        <f>T27+T28</f>
        <v>2187</v>
      </c>
      <c r="U26" s="12">
        <f>U27+U28</f>
        <v>2035</v>
      </c>
    </row>
    <row r="27" spans="1:21" s="13" customFormat="1" ht="13.5" customHeight="1">
      <c r="A27" s="107"/>
      <c r="B27" s="107"/>
      <c r="C27" s="14" t="s">
        <v>14</v>
      </c>
      <c r="D27" s="24"/>
      <c r="E27" s="109" t="s">
        <v>25</v>
      </c>
      <c r="F27" s="109"/>
      <c r="G27" s="109"/>
      <c r="H27" s="109"/>
      <c r="I27" s="110"/>
      <c r="J27" s="66">
        <v>7391</v>
      </c>
      <c r="K27" s="66">
        <v>6729</v>
      </c>
      <c r="L27" s="51">
        <v>6280</v>
      </c>
      <c r="M27" s="51">
        <v>5769</v>
      </c>
      <c r="N27" s="51">
        <v>5240</v>
      </c>
      <c r="O27" s="51">
        <v>4691</v>
      </c>
      <c r="P27" s="51">
        <v>4112</v>
      </c>
      <c r="Q27" s="51">
        <v>3502</v>
      </c>
      <c r="R27" s="51">
        <v>2900</v>
      </c>
      <c r="S27" s="51">
        <v>2703</v>
      </c>
      <c r="T27" s="16">
        <v>2187</v>
      </c>
      <c r="U27" s="16">
        <v>2035</v>
      </c>
    </row>
    <row r="28" spans="1:21" s="13" customFormat="1" ht="13.5" customHeight="1">
      <c r="A28" s="107"/>
      <c r="B28" s="107"/>
      <c r="C28" s="14" t="s">
        <v>2</v>
      </c>
      <c r="D28" s="24"/>
      <c r="E28" s="109" t="s">
        <v>5</v>
      </c>
      <c r="F28" s="109"/>
      <c r="G28" s="109"/>
      <c r="H28" s="109"/>
      <c r="I28" s="110"/>
      <c r="J28" s="66"/>
      <c r="K28" s="66"/>
      <c r="L28" s="51"/>
      <c r="M28" s="51"/>
      <c r="N28" s="51"/>
      <c r="O28" s="51"/>
      <c r="P28" s="51"/>
      <c r="Q28" s="51"/>
      <c r="R28" s="51"/>
      <c r="S28" s="51"/>
      <c r="T28" s="16"/>
      <c r="U28" s="16"/>
    </row>
    <row r="29" spans="1:21" s="13" customFormat="1" ht="13.5" customHeight="1">
      <c r="A29" s="107"/>
      <c r="B29" s="108"/>
      <c r="C29" s="118" t="s">
        <v>26</v>
      </c>
      <c r="D29" s="111"/>
      <c r="E29" s="111"/>
      <c r="F29" s="111"/>
      <c r="G29" s="111"/>
      <c r="H29" s="111"/>
      <c r="I29" s="78" t="s">
        <v>93</v>
      </c>
      <c r="J29" s="50">
        <f aca="true" t="shared" si="8" ref="J29:S29">J15+J26</f>
        <v>33035</v>
      </c>
      <c r="K29" s="50">
        <f t="shared" si="8"/>
        <v>28721</v>
      </c>
      <c r="L29" s="50">
        <f t="shared" si="8"/>
        <v>27837</v>
      </c>
      <c r="M29" s="50">
        <f t="shared" si="8"/>
        <v>27326</v>
      </c>
      <c r="N29" s="50">
        <f t="shared" si="8"/>
        <v>26797</v>
      </c>
      <c r="O29" s="50">
        <f t="shared" si="8"/>
        <v>26248</v>
      </c>
      <c r="P29" s="50">
        <f t="shared" si="8"/>
        <v>25669</v>
      </c>
      <c r="Q29" s="50">
        <f t="shared" si="8"/>
        <v>25059</v>
      </c>
      <c r="R29" s="50">
        <f t="shared" si="8"/>
        <v>24457</v>
      </c>
      <c r="S29" s="50">
        <f t="shared" si="8"/>
        <v>24260</v>
      </c>
      <c r="T29" s="12">
        <f>T15+T26</f>
        <v>23744</v>
      </c>
      <c r="U29" s="12">
        <f>U15+U26</f>
        <v>23514</v>
      </c>
    </row>
    <row r="30" spans="1:21" s="13" customFormat="1" ht="13.5" customHeight="1">
      <c r="A30" s="108"/>
      <c r="B30" s="109" t="s">
        <v>27</v>
      </c>
      <c r="C30" s="109"/>
      <c r="D30" s="109"/>
      <c r="E30" s="109"/>
      <c r="F30" s="74"/>
      <c r="G30" s="119" t="s">
        <v>94</v>
      </c>
      <c r="H30" s="119"/>
      <c r="I30" s="78" t="s">
        <v>95</v>
      </c>
      <c r="J30" s="65">
        <v>6823</v>
      </c>
      <c r="K30" s="65">
        <v>7630</v>
      </c>
      <c r="L30" s="50">
        <f aca="true" t="shared" si="9" ref="L30:S30">L14-L29</f>
        <v>1370</v>
      </c>
      <c r="M30" s="50">
        <f t="shared" si="9"/>
        <v>1855</v>
      </c>
      <c r="N30" s="50">
        <f t="shared" si="9"/>
        <v>1819</v>
      </c>
      <c r="O30" s="50">
        <f t="shared" si="9"/>
        <v>1842</v>
      </c>
      <c r="P30" s="50">
        <f t="shared" si="9"/>
        <v>1393</v>
      </c>
      <c r="Q30" s="50">
        <f t="shared" si="9"/>
        <v>1477</v>
      </c>
      <c r="R30" s="50">
        <f t="shared" si="9"/>
        <v>1052</v>
      </c>
      <c r="S30" s="50">
        <f t="shared" si="9"/>
        <v>1236</v>
      </c>
      <c r="T30" s="12">
        <f>T14-T29</f>
        <v>1725</v>
      </c>
      <c r="U30" s="12">
        <f>U14-U29</f>
        <v>1879</v>
      </c>
    </row>
    <row r="31" spans="1:21" s="13" customFormat="1" ht="13.5" customHeight="1">
      <c r="A31" s="113" t="s">
        <v>29</v>
      </c>
      <c r="B31" s="109"/>
      <c r="C31" s="109"/>
      <c r="D31" s="109"/>
      <c r="E31" s="109"/>
      <c r="F31" s="109"/>
      <c r="G31" s="109"/>
      <c r="H31" s="25"/>
      <c r="I31" s="78" t="s">
        <v>82</v>
      </c>
      <c r="J31" s="66"/>
      <c r="K31" s="66"/>
      <c r="L31" s="51"/>
      <c r="M31" s="51"/>
      <c r="N31" s="51"/>
      <c r="O31" s="51"/>
      <c r="P31" s="51"/>
      <c r="Q31" s="51"/>
      <c r="R31" s="51"/>
      <c r="S31" s="51"/>
      <c r="T31" s="16"/>
      <c r="U31" s="16"/>
    </row>
    <row r="32" spans="1:21" s="13" customFormat="1" ht="13.5" customHeight="1">
      <c r="A32" s="113" t="s">
        <v>30</v>
      </c>
      <c r="B32" s="109"/>
      <c r="C32" s="109"/>
      <c r="D32" s="109"/>
      <c r="E32" s="109"/>
      <c r="F32" s="109"/>
      <c r="G32" s="109"/>
      <c r="H32" s="25"/>
      <c r="I32" s="78" t="s">
        <v>96</v>
      </c>
      <c r="J32" s="66"/>
      <c r="K32" s="66"/>
      <c r="L32" s="51"/>
      <c r="M32" s="51"/>
      <c r="N32" s="51"/>
      <c r="O32" s="51"/>
      <c r="P32" s="51"/>
      <c r="Q32" s="51"/>
      <c r="R32" s="51"/>
      <c r="S32" s="51"/>
      <c r="T32" s="16"/>
      <c r="U32" s="16"/>
    </row>
    <row r="33" spans="1:21" s="13" customFormat="1" ht="13.5" customHeight="1">
      <c r="A33" s="113" t="s">
        <v>28</v>
      </c>
      <c r="B33" s="109"/>
      <c r="C33" s="109"/>
      <c r="D33" s="109"/>
      <c r="E33" s="109"/>
      <c r="F33" s="74"/>
      <c r="G33" s="119" t="s">
        <v>97</v>
      </c>
      <c r="H33" s="119"/>
      <c r="I33" s="78" t="s">
        <v>98</v>
      </c>
      <c r="J33" s="65"/>
      <c r="K33" s="65"/>
      <c r="L33" s="50">
        <f aca="true" t="shared" si="10" ref="L33:S33">L31-L32</f>
        <v>0</v>
      </c>
      <c r="M33" s="50">
        <f t="shared" si="10"/>
        <v>0</v>
      </c>
      <c r="N33" s="50">
        <f t="shared" si="10"/>
        <v>0</v>
      </c>
      <c r="O33" s="50">
        <f t="shared" si="10"/>
        <v>0</v>
      </c>
      <c r="P33" s="50">
        <f t="shared" si="10"/>
        <v>0</v>
      </c>
      <c r="Q33" s="50">
        <f t="shared" si="10"/>
        <v>0</v>
      </c>
      <c r="R33" s="50">
        <f t="shared" si="10"/>
        <v>0</v>
      </c>
      <c r="S33" s="50">
        <f t="shared" si="10"/>
        <v>0</v>
      </c>
      <c r="T33" s="12">
        <f>T31-T32</f>
        <v>0</v>
      </c>
      <c r="U33" s="12">
        <f>U31-U32</f>
        <v>0</v>
      </c>
    </row>
    <row r="34" spans="1:21" s="13" customFormat="1" ht="13.5" customHeight="1">
      <c r="A34" s="113" t="s">
        <v>31</v>
      </c>
      <c r="B34" s="109"/>
      <c r="C34" s="109"/>
      <c r="D34" s="109"/>
      <c r="E34" s="109"/>
      <c r="F34" s="109"/>
      <c r="G34" s="109"/>
      <c r="H34" s="119" t="s">
        <v>99</v>
      </c>
      <c r="I34" s="120"/>
      <c r="J34" s="50">
        <f aca="true" t="shared" si="11" ref="J34:S34">J30+J33</f>
        <v>6823</v>
      </c>
      <c r="K34" s="50">
        <f t="shared" si="11"/>
        <v>7630</v>
      </c>
      <c r="L34" s="50">
        <f t="shared" si="11"/>
        <v>1370</v>
      </c>
      <c r="M34" s="50">
        <f t="shared" si="11"/>
        <v>1855</v>
      </c>
      <c r="N34" s="50">
        <f t="shared" si="11"/>
        <v>1819</v>
      </c>
      <c r="O34" s="50">
        <f t="shared" si="11"/>
        <v>1842</v>
      </c>
      <c r="P34" s="50">
        <f t="shared" si="11"/>
        <v>1393</v>
      </c>
      <c r="Q34" s="50">
        <f t="shared" si="11"/>
        <v>1477</v>
      </c>
      <c r="R34" s="50">
        <f t="shared" si="11"/>
        <v>1052</v>
      </c>
      <c r="S34" s="50">
        <f t="shared" si="11"/>
        <v>1236</v>
      </c>
      <c r="T34" s="12">
        <f>T30+T33</f>
        <v>1725</v>
      </c>
      <c r="U34" s="12">
        <f>U30+U33</f>
        <v>1879</v>
      </c>
    </row>
    <row r="35" spans="1:21" s="13" customFormat="1" ht="13.5" customHeight="1">
      <c r="A35" s="113" t="s">
        <v>32</v>
      </c>
      <c r="B35" s="109"/>
      <c r="C35" s="109"/>
      <c r="D35" s="109"/>
      <c r="E35" s="109"/>
      <c r="F35" s="109"/>
      <c r="G35" s="109"/>
      <c r="H35" s="109"/>
      <c r="I35" s="78" t="s">
        <v>100</v>
      </c>
      <c r="J35" s="66">
        <v>297</v>
      </c>
      <c r="K35" s="51">
        <f aca="true" t="shared" si="12" ref="K35:Q35">J35+K34</f>
        <v>7927</v>
      </c>
      <c r="L35" s="51">
        <f t="shared" si="12"/>
        <v>9297</v>
      </c>
      <c r="M35" s="51">
        <f t="shared" si="12"/>
        <v>11152</v>
      </c>
      <c r="N35" s="51">
        <f t="shared" si="12"/>
        <v>12971</v>
      </c>
      <c r="O35" s="51">
        <f t="shared" si="12"/>
        <v>14813</v>
      </c>
      <c r="P35" s="51">
        <f t="shared" si="12"/>
        <v>16206</v>
      </c>
      <c r="Q35" s="51">
        <f t="shared" si="12"/>
        <v>17683</v>
      </c>
      <c r="R35" s="51">
        <f>Q35+R34</f>
        <v>18735</v>
      </c>
      <c r="S35" s="51">
        <f>R35+S34</f>
        <v>19971</v>
      </c>
      <c r="T35" s="51">
        <f>S35+T34</f>
        <v>21696</v>
      </c>
      <c r="U35" s="51">
        <f>T35+U34</f>
        <v>23575</v>
      </c>
    </row>
    <row r="36" spans="1:21" s="13" customFormat="1" ht="13.5" customHeight="1">
      <c r="A36" s="121" t="s">
        <v>33</v>
      </c>
      <c r="B36" s="122"/>
      <c r="C36" s="122"/>
      <c r="D36" s="122"/>
      <c r="E36" s="122"/>
      <c r="F36" s="122"/>
      <c r="G36" s="122"/>
      <c r="H36" s="122"/>
      <c r="I36" s="26" t="s">
        <v>101</v>
      </c>
      <c r="J36" s="69">
        <v>26385</v>
      </c>
      <c r="K36" s="69">
        <v>33605</v>
      </c>
      <c r="L36" s="51">
        <v>34071</v>
      </c>
      <c r="M36" s="51">
        <v>35271</v>
      </c>
      <c r="N36" s="51">
        <v>33926</v>
      </c>
      <c r="O36" s="51">
        <v>32083</v>
      </c>
      <c r="P36" s="51">
        <v>31661</v>
      </c>
      <c r="Q36" s="51">
        <v>31644</v>
      </c>
      <c r="R36" s="51">
        <v>30581</v>
      </c>
      <c r="S36" s="51">
        <v>29019</v>
      </c>
      <c r="T36" s="51">
        <v>30660</v>
      </c>
      <c r="U36" s="51">
        <v>32847</v>
      </c>
    </row>
    <row r="37" spans="1:21" s="13" customFormat="1" ht="13.5" customHeight="1">
      <c r="A37" s="27"/>
      <c r="B37" s="28"/>
      <c r="C37" s="23"/>
      <c r="D37" s="23"/>
      <c r="E37" s="23"/>
      <c r="F37" s="113" t="s">
        <v>35</v>
      </c>
      <c r="G37" s="114"/>
      <c r="H37" s="114"/>
      <c r="I37" s="115"/>
      <c r="J37" s="67">
        <v>1743</v>
      </c>
      <c r="K37" s="67">
        <v>1700</v>
      </c>
      <c r="L37" s="51">
        <v>1700</v>
      </c>
      <c r="M37" s="51">
        <v>1700</v>
      </c>
      <c r="N37" s="51">
        <v>1700</v>
      </c>
      <c r="O37" s="51">
        <v>1700</v>
      </c>
      <c r="P37" s="51">
        <v>1700</v>
      </c>
      <c r="Q37" s="51">
        <v>1700</v>
      </c>
      <c r="R37" s="51">
        <v>1700</v>
      </c>
      <c r="S37" s="51">
        <v>1700</v>
      </c>
      <c r="T37" s="16">
        <v>1700</v>
      </c>
      <c r="U37" s="16">
        <v>1700</v>
      </c>
    </row>
    <row r="38" spans="1:21" s="13" customFormat="1" ht="13.5" customHeight="1">
      <c r="A38" s="123" t="s">
        <v>36</v>
      </c>
      <c r="B38" s="124"/>
      <c r="C38" s="124"/>
      <c r="D38" s="124"/>
      <c r="E38" s="124"/>
      <c r="F38" s="124"/>
      <c r="G38" s="124"/>
      <c r="H38" s="124"/>
      <c r="I38" s="29" t="s">
        <v>102</v>
      </c>
      <c r="J38" s="51">
        <f aca="true" t="shared" si="13" ref="J38:S38">J39+J41</f>
        <v>17764</v>
      </c>
      <c r="K38" s="51">
        <f t="shared" si="13"/>
        <v>18790</v>
      </c>
      <c r="L38" s="51">
        <f t="shared" si="13"/>
        <v>19895</v>
      </c>
      <c r="M38" s="51">
        <f t="shared" si="13"/>
        <v>20978</v>
      </c>
      <c r="N38" s="51">
        <f t="shared" si="13"/>
        <v>22265</v>
      </c>
      <c r="O38" s="51">
        <f t="shared" si="13"/>
        <v>23660</v>
      </c>
      <c r="P38" s="51">
        <f t="shared" si="13"/>
        <v>25132</v>
      </c>
      <c r="Q38" s="51">
        <f t="shared" si="13"/>
        <v>23333</v>
      </c>
      <c r="R38" s="51">
        <f t="shared" si="13"/>
        <v>13265</v>
      </c>
      <c r="S38" s="51">
        <f t="shared" si="13"/>
        <v>7884</v>
      </c>
      <c r="T38" s="51">
        <f>T39+T41</f>
        <v>8175</v>
      </c>
      <c r="U38" s="51">
        <f>U39+U41</f>
        <v>8876</v>
      </c>
    </row>
    <row r="39" spans="1:21" s="13" customFormat="1" ht="13.5" customHeight="1">
      <c r="A39" s="83"/>
      <c r="B39" s="84"/>
      <c r="C39" s="84"/>
      <c r="D39" s="84"/>
      <c r="E39" s="84"/>
      <c r="F39" s="113" t="s">
        <v>122</v>
      </c>
      <c r="G39" s="114"/>
      <c r="H39" s="114"/>
      <c r="I39" s="115"/>
      <c r="J39" s="67">
        <v>17096</v>
      </c>
      <c r="K39" s="67">
        <v>18090</v>
      </c>
      <c r="L39" s="51">
        <v>19195</v>
      </c>
      <c r="M39" s="51">
        <v>20278</v>
      </c>
      <c r="N39" s="51">
        <v>21565</v>
      </c>
      <c r="O39" s="51">
        <v>22960</v>
      </c>
      <c r="P39" s="51">
        <v>24432</v>
      </c>
      <c r="Q39" s="51">
        <v>22633</v>
      </c>
      <c r="R39" s="51">
        <v>12565</v>
      </c>
      <c r="S39" s="51">
        <v>7184</v>
      </c>
      <c r="T39" s="16">
        <v>7475</v>
      </c>
      <c r="U39" s="16">
        <v>8176</v>
      </c>
    </row>
    <row r="40" spans="1:21" s="13" customFormat="1" ht="13.5" customHeight="1">
      <c r="A40" s="30"/>
      <c r="B40" s="31"/>
      <c r="C40" s="20"/>
      <c r="D40" s="20"/>
      <c r="E40" s="20"/>
      <c r="F40" s="113" t="s">
        <v>34</v>
      </c>
      <c r="G40" s="114"/>
      <c r="H40" s="114"/>
      <c r="I40" s="115"/>
      <c r="J40" s="68"/>
      <c r="K40" s="68"/>
      <c r="L40" s="51"/>
      <c r="M40" s="51"/>
      <c r="N40" s="51"/>
      <c r="O40" s="51"/>
      <c r="P40" s="51"/>
      <c r="Q40" s="51"/>
      <c r="R40" s="51"/>
      <c r="S40" s="51"/>
      <c r="T40" s="16"/>
      <c r="U40" s="16"/>
    </row>
    <row r="41" spans="1:21" s="13" customFormat="1" ht="13.5" customHeight="1">
      <c r="A41" s="30"/>
      <c r="B41" s="31"/>
      <c r="C41" s="20"/>
      <c r="D41" s="20"/>
      <c r="E41" s="20"/>
      <c r="F41" s="113" t="s">
        <v>37</v>
      </c>
      <c r="G41" s="114"/>
      <c r="H41" s="114"/>
      <c r="I41" s="115"/>
      <c r="J41" s="68">
        <v>668</v>
      </c>
      <c r="K41" s="68">
        <v>700</v>
      </c>
      <c r="L41" s="51">
        <v>700</v>
      </c>
      <c r="M41" s="51">
        <v>700</v>
      </c>
      <c r="N41" s="51">
        <v>700</v>
      </c>
      <c r="O41" s="51">
        <v>700</v>
      </c>
      <c r="P41" s="51">
        <v>700</v>
      </c>
      <c r="Q41" s="51">
        <v>700</v>
      </c>
      <c r="R41" s="51">
        <v>700</v>
      </c>
      <c r="S41" s="51">
        <v>700</v>
      </c>
      <c r="T41" s="16">
        <v>700</v>
      </c>
      <c r="U41" s="16">
        <v>700</v>
      </c>
    </row>
    <row r="42" spans="1:21" s="13" customFormat="1" ht="13.5" customHeight="1">
      <c r="A42" s="121" t="s">
        <v>38</v>
      </c>
      <c r="B42" s="125"/>
      <c r="C42" s="125"/>
      <c r="D42" s="125"/>
      <c r="E42" s="125"/>
      <c r="F42" s="80"/>
      <c r="G42" s="82" t="s">
        <v>103</v>
      </c>
      <c r="H42" s="128" t="s">
        <v>104</v>
      </c>
      <c r="I42" s="130" t="s">
        <v>105</v>
      </c>
      <c r="J42" s="132">
        <f>J35/J45*100</f>
        <v>3.0621713578719456</v>
      </c>
      <c r="K42" s="132">
        <f>K35/K45*100</f>
        <v>83.01392816001676</v>
      </c>
      <c r="L42" s="132">
        <f aca="true" t="shared" si="14" ref="L42:T42">L35/L45*100</f>
        <v>98.82015306122449</v>
      </c>
      <c r="M42" s="132">
        <f t="shared" si="14"/>
        <v>118.8659134512897</v>
      </c>
      <c r="N42" s="132">
        <f t="shared" si="14"/>
        <v>138.46071733561058</v>
      </c>
      <c r="O42" s="132">
        <f t="shared" si="14"/>
        <v>158.56347677156924</v>
      </c>
      <c r="P42" s="132">
        <f t="shared" si="14"/>
        <v>173.99613485076227</v>
      </c>
      <c r="Q42" s="132">
        <f t="shared" si="14"/>
        <v>190.385443583118</v>
      </c>
      <c r="R42" s="132">
        <f t="shared" si="14"/>
        <v>202.29996760609006</v>
      </c>
      <c r="S42" s="132">
        <f t="shared" si="14"/>
        <v>215.9493944636678</v>
      </c>
      <c r="T42" s="132">
        <f t="shared" si="14"/>
        <v>235.28901420670206</v>
      </c>
      <c r="U42" s="132">
        <f>U35/U45*100</f>
        <v>256.4172286273657</v>
      </c>
    </row>
    <row r="43" spans="1:21" s="13" customFormat="1" ht="13.5" customHeight="1">
      <c r="A43" s="126"/>
      <c r="B43" s="127"/>
      <c r="C43" s="127"/>
      <c r="D43" s="127"/>
      <c r="E43" s="127"/>
      <c r="F43" s="81"/>
      <c r="G43" s="77" t="s">
        <v>106</v>
      </c>
      <c r="H43" s="129"/>
      <c r="I43" s="131"/>
      <c r="J43" s="133"/>
      <c r="K43" s="133"/>
      <c r="L43" s="133"/>
      <c r="M43" s="133"/>
      <c r="N43" s="133"/>
      <c r="O43" s="133"/>
      <c r="P43" s="133"/>
      <c r="Q43" s="133"/>
      <c r="R43" s="133"/>
      <c r="S43" s="133"/>
      <c r="T43" s="133"/>
      <c r="U43" s="133"/>
    </row>
    <row r="44" spans="1:21" ht="31.5" customHeight="1">
      <c r="A44" s="134" t="s">
        <v>121</v>
      </c>
      <c r="B44" s="135"/>
      <c r="C44" s="135"/>
      <c r="D44" s="135"/>
      <c r="E44" s="135"/>
      <c r="F44" s="135"/>
      <c r="G44" s="135"/>
      <c r="H44" s="135"/>
      <c r="I44" s="32" t="s">
        <v>126</v>
      </c>
      <c r="J44" s="53">
        <f aca="true" t="shared" si="15" ref="J44:S44">J41-J36</f>
        <v>-25717</v>
      </c>
      <c r="K44" s="53">
        <f t="shared" si="15"/>
        <v>-32905</v>
      </c>
      <c r="L44" s="53">
        <f t="shared" si="15"/>
        <v>-33371</v>
      </c>
      <c r="M44" s="53">
        <f t="shared" si="15"/>
        <v>-34571</v>
      </c>
      <c r="N44" s="53">
        <f t="shared" si="15"/>
        <v>-33226</v>
      </c>
      <c r="O44" s="53">
        <f t="shared" si="15"/>
        <v>-31383</v>
      </c>
      <c r="P44" s="53">
        <f t="shared" si="15"/>
        <v>-30961</v>
      </c>
      <c r="Q44" s="53">
        <f t="shared" si="15"/>
        <v>-30944</v>
      </c>
      <c r="R44" s="53">
        <f t="shared" si="15"/>
        <v>-29881</v>
      </c>
      <c r="S44" s="53">
        <f t="shared" si="15"/>
        <v>-28319</v>
      </c>
      <c r="T44" s="53">
        <f>T41-T36</f>
        <v>-29960</v>
      </c>
      <c r="U44" s="53">
        <f>U41-U36</f>
        <v>-32147</v>
      </c>
    </row>
    <row r="45" spans="1:21" ht="16.5" customHeight="1">
      <c r="A45" s="142" t="s">
        <v>81</v>
      </c>
      <c r="B45" s="135"/>
      <c r="C45" s="135"/>
      <c r="D45" s="135"/>
      <c r="E45" s="135"/>
      <c r="F45" s="135"/>
      <c r="G45" s="143" t="s">
        <v>80</v>
      </c>
      <c r="H45" s="143"/>
      <c r="I45" s="32" t="s">
        <v>127</v>
      </c>
      <c r="J45" s="54">
        <f aca="true" t="shared" si="16" ref="J45:S45">J4-J6</f>
        <v>9699</v>
      </c>
      <c r="K45" s="54">
        <f t="shared" si="16"/>
        <v>9549</v>
      </c>
      <c r="L45" s="54">
        <f t="shared" si="16"/>
        <v>9408</v>
      </c>
      <c r="M45" s="54">
        <f t="shared" si="16"/>
        <v>9382</v>
      </c>
      <c r="N45" s="54">
        <f t="shared" si="16"/>
        <v>9368</v>
      </c>
      <c r="O45" s="54">
        <f t="shared" si="16"/>
        <v>9342</v>
      </c>
      <c r="P45" s="54">
        <f t="shared" si="16"/>
        <v>9314</v>
      </c>
      <c r="Q45" s="54">
        <f t="shared" si="16"/>
        <v>9288</v>
      </c>
      <c r="R45" s="54">
        <f t="shared" si="16"/>
        <v>9261</v>
      </c>
      <c r="S45" s="54">
        <f t="shared" si="16"/>
        <v>9248</v>
      </c>
      <c r="T45" s="33">
        <f>T4-T6</f>
        <v>9221</v>
      </c>
      <c r="U45" s="33">
        <f>U4-U6</f>
        <v>9194</v>
      </c>
    </row>
    <row r="46" spans="1:21" ht="27" customHeight="1">
      <c r="A46" s="139" t="s">
        <v>129</v>
      </c>
      <c r="B46" s="140"/>
      <c r="C46" s="140"/>
      <c r="D46" s="140"/>
      <c r="E46" s="140"/>
      <c r="F46" s="140"/>
      <c r="G46" s="141" t="s">
        <v>128</v>
      </c>
      <c r="H46" s="114"/>
      <c r="I46" s="115"/>
      <c r="J46" s="55">
        <f aca="true" t="shared" si="17" ref="J46:S46">J44/J45*100</f>
        <v>-265.1510464996391</v>
      </c>
      <c r="K46" s="55">
        <f t="shared" si="17"/>
        <v>-344.59105665514716</v>
      </c>
      <c r="L46" s="55">
        <f t="shared" si="17"/>
        <v>-354.7087585034013</v>
      </c>
      <c r="M46" s="55">
        <f t="shared" si="17"/>
        <v>-368.4821999573652</v>
      </c>
      <c r="N46" s="55">
        <f t="shared" si="17"/>
        <v>-354.67549103330487</v>
      </c>
      <c r="O46" s="55">
        <f t="shared" si="17"/>
        <v>-335.93448940269747</v>
      </c>
      <c r="P46" s="55">
        <f t="shared" si="17"/>
        <v>-332.4135709684346</v>
      </c>
      <c r="Q46" s="55">
        <f t="shared" si="17"/>
        <v>-333.161068044789</v>
      </c>
      <c r="R46" s="55">
        <f t="shared" si="17"/>
        <v>-322.65414102148793</v>
      </c>
      <c r="S46" s="55">
        <f t="shared" si="17"/>
        <v>-306.21756055363323</v>
      </c>
      <c r="T46" s="55">
        <f>T44/T45*100</f>
        <v>-324.9105303112461</v>
      </c>
      <c r="U46" s="55">
        <f>U44/U45*100</f>
        <v>-349.65194692190556</v>
      </c>
    </row>
    <row r="47" spans="1:21" ht="31.5" customHeight="1">
      <c r="A47" s="134" t="s">
        <v>115</v>
      </c>
      <c r="B47" s="135"/>
      <c r="C47" s="135"/>
      <c r="D47" s="135"/>
      <c r="E47" s="135"/>
      <c r="F47" s="135"/>
      <c r="G47" s="135"/>
      <c r="H47" s="135"/>
      <c r="I47" s="32" t="s">
        <v>107</v>
      </c>
      <c r="J47" s="56">
        <f aca="true" t="shared" si="18" ref="J47:S47">J44-J48</f>
        <v>-25717</v>
      </c>
      <c r="K47" s="56">
        <f t="shared" si="18"/>
        <v>-32905</v>
      </c>
      <c r="L47" s="56">
        <f t="shared" si="18"/>
        <v>-33371</v>
      </c>
      <c r="M47" s="56">
        <f t="shared" si="18"/>
        <v>-34571</v>
      </c>
      <c r="N47" s="56">
        <f t="shared" si="18"/>
        <v>-33226</v>
      </c>
      <c r="O47" s="56">
        <f t="shared" si="18"/>
        <v>-31383</v>
      </c>
      <c r="P47" s="56">
        <f t="shared" si="18"/>
        <v>-30961</v>
      </c>
      <c r="Q47" s="56">
        <f t="shared" si="18"/>
        <v>-30944</v>
      </c>
      <c r="R47" s="56">
        <f t="shared" si="18"/>
        <v>-29881</v>
      </c>
      <c r="S47" s="56">
        <f t="shared" si="18"/>
        <v>-28319</v>
      </c>
      <c r="T47" s="56">
        <f>T44-T48</f>
        <v>-29960</v>
      </c>
      <c r="U47" s="56">
        <f>U44-U48</f>
        <v>-32147</v>
      </c>
    </row>
    <row r="48" spans="1:21" ht="32.25" customHeight="1">
      <c r="A48" s="137" t="s">
        <v>88</v>
      </c>
      <c r="B48" s="138"/>
      <c r="C48" s="138"/>
      <c r="D48" s="138"/>
      <c r="E48" s="138"/>
      <c r="F48" s="138"/>
      <c r="G48" s="138"/>
      <c r="H48" s="138"/>
      <c r="I48" s="36" t="s">
        <v>108</v>
      </c>
      <c r="J48" s="70"/>
      <c r="K48" s="70"/>
      <c r="L48" s="57"/>
      <c r="M48" s="57"/>
      <c r="N48" s="57"/>
      <c r="O48" s="57"/>
      <c r="P48" s="57"/>
      <c r="Q48" s="57"/>
      <c r="R48" s="57"/>
      <c r="S48" s="57"/>
      <c r="T48" s="34"/>
      <c r="U48" s="34"/>
    </row>
    <row r="49" spans="1:21" ht="32.25" customHeight="1">
      <c r="A49" s="134" t="s">
        <v>89</v>
      </c>
      <c r="B49" s="135"/>
      <c r="C49" s="135"/>
      <c r="D49" s="135"/>
      <c r="E49" s="135"/>
      <c r="F49" s="135"/>
      <c r="G49" s="135"/>
      <c r="H49" s="135"/>
      <c r="I49" s="32" t="s">
        <v>109</v>
      </c>
      <c r="J49" s="58">
        <f aca="true" t="shared" si="19" ref="J49:S49">J45</f>
        <v>9699</v>
      </c>
      <c r="K49" s="58">
        <f t="shared" si="19"/>
        <v>9549</v>
      </c>
      <c r="L49" s="58">
        <f t="shared" si="19"/>
        <v>9408</v>
      </c>
      <c r="M49" s="58">
        <f t="shared" si="19"/>
        <v>9382</v>
      </c>
      <c r="N49" s="58">
        <f t="shared" si="19"/>
        <v>9368</v>
      </c>
      <c r="O49" s="58">
        <f t="shared" si="19"/>
        <v>9342</v>
      </c>
      <c r="P49" s="58">
        <f t="shared" si="19"/>
        <v>9314</v>
      </c>
      <c r="Q49" s="58">
        <f t="shared" si="19"/>
        <v>9288</v>
      </c>
      <c r="R49" s="58">
        <f t="shared" si="19"/>
        <v>9261</v>
      </c>
      <c r="S49" s="58">
        <f t="shared" si="19"/>
        <v>9248</v>
      </c>
      <c r="T49" s="58">
        <f>T45</f>
        <v>9221</v>
      </c>
      <c r="U49" s="58">
        <f>U45</f>
        <v>9194</v>
      </c>
    </row>
    <row r="50" spans="1:21" ht="32.25" customHeight="1">
      <c r="A50" s="139" t="s">
        <v>90</v>
      </c>
      <c r="B50" s="140"/>
      <c r="C50" s="140"/>
      <c r="D50" s="140"/>
      <c r="E50" s="140"/>
      <c r="F50" s="140"/>
      <c r="G50" s="141" t="s">
        <v>110</v>
      </c>
      <c r="H50" s="114"/>
      <c r="I50" s="115"/>
      <c r="J50" s="55">
        <f aca="true" t="shared" si="20" ref="J50:S50">J47/J49*100</f>
        <v>-265.1510464996391</v>
      </c>
      <c r="K50" s="55">
        <f t="shared" si="20"/>
        <v>-344.59105665514716</v>
      </c>
      <c r="L50" s="55">
        <f t="shared" si="20"/>
        <v>-354.7087585034013</v>
      </c>
      <c r="M50" s="55">
        <f t="shared" si="20"/>
        <v>-368.4821999573652</v>
      </c>
      <c r="N50" s="55">
        <f t="shared" si="20"/>
        <v>-354.67549103330487</v>
      </c>
      <c r="O50" s="55">
        <f t="shared" si="20"/>
        <v>-335.93448940269747</v>
      </c>
      <c r="P50" s="55">
        <f t="shared" si="20"/>
        <v>-332.4135709684346</v>
      </c>
      <c r="Q50" s="55">
        <f t="shared" si="20"/>
        <v>-333.161068044789</v>
      </c>
      <c r="R50" s="55">
        <f t="shared" si="20"/>
        <v>-322.65414102148793</v>
      </c>
      <c r="S50" s="55">
        <f t="shared" si="20"/>
        <v>-306.21756055363323</v>
      </c>
      <c r="T50" s="55">
        <f>T47/T49*100</f>
        <v>-324.9105303112461</v>
      </c>
      <c r="U50" s="55">
        <f>U47/U49*100</f>
        <v>-349.65194692190556</v>
      </c>
    </row>
    <row r="51" spans="1:21" ht="15.75" customHeight="1">
      <c r="A51" s="136"/>
      <c r="B51" s="136"/>
      <c r="C51" s="136"/>
      <c r="D51" s="136"/>
      <c r="E51" s="136"/>
      <c r="F51" s="136"/>
      <c r="G51" s="136"/>
      <c r="H51" s="136"/>
      <c r="I51" s="136"/>
      <c r="J51" s="136"/>
      <c r="K51" s="136"/>
      <c r="L51" s="136"/>
      <c r="M51" s="136"/>
      <c r="N51" s="136"/>
      <c r="O51" s="136"/>
      <c r="P51" s="136"/>
      <c r="Q51" s="136"/>
      <c r="R51" s="136"/>
      <c r="S51" s="136"/>
      <c r="T51" s="136"/>
      <c r="U51" s="136"/>
    </row>
    <row r="52" ht="15.75" customHeight="1"/>
    <row r="53" ht="15.75" customHeight="1"/>
  </sheetData>
  <sheetProtection/>
  <mergeCells count="81">
    <mergeCell ref="A51:U51"/>
    <mergeCell ref="A48:H48"/>
    <mergeCell ref="A49:H49"/>
    <mergeCell ref="A50:F50"/>
    <mergeCell ref="G50:I50"/>
    <mergeCell ref="A44:H44"/>
    <mergeCell ref="A45:F45"/>
    <mergeCell ref="G45:H45"/>
    <mergeCell ref="A46:F46"/>
    <mergeCell ref="G46:I46"/>
    <mergeCell ref="A47:H47"/>
    <mergeCell ref="P42:P43"/>
    <mergeCell ref="Q42:Q43"/>
    <mergeCell ref="R42:R43"/>
    <mergeCell ref="S42:S43"/>
    <mergeCell ref="T42:T43"/>
    <mergeCell ref="U42:U43"/>
    <mergeCell ref="J42:J43"/>
    <mergeCell ref="K42:K43"/>
    <mergeCell ref="L42:L43"/>
    <mergeCell ref="M42:M43"/>
    <mergeCell ref="N42:N43"/>
    <mergeCell ref="O42:O43"/>
    <mergeCell ref="F37:I37"/>
    <mergeCell ref="A38:H38"/>
    <mergeCell ref="F39:I39"/>
    <mergeCell ref="F40:I40"/>
    <mergeCell ref="F41:I41"/>
    <mergeCell ref="A42:E43"/>
    <mergeCell ref="H42:H43"/>
    <mergeCell ref="I42:I43"/>
    <mergeCell ref="A33:E33"/>
    <mergeCell ref="G33:H33"/>
    <mergeCell ref="A34:G34"/>
    <mergeCell ref="H34:I34"/>
    <mergeCell ref="A35:H35"/>
    <mergeCell ref="A36:H36"/>
    <mergeCell ref="E28:I28"/>
    <mergeCell ref="C29:H29"/>
    <mergeCell ref="B30:E30"/>
    <mergeCell ref="G30:H30"/>
    <mergeCell ref="A31:G31"/>
    <mergeCell ref="A32:G32"/>
    <mergeCell ref="F22:I22"/>
    <mergeCell ref="F23:I23"/>
    <mergeCell ref="F24:I24"/>
    <mergeCell ref="E25:I25"/>
    <mergeCell ref="D26:I26"/>
    <mergeCell ref="E27:I27"/>
    <mergeCell ref="E13:I13"/>
    <mergeCell ref="C14:H14"/>
    <mergeCell ref="B15:B29"/>
    <mergeCell ref="D15:I15"/>
    <mergeCell ref="E16:I16"/>
    <mergeCell ref="F17:I17"/>
    <mergeCell ref="F18:I18"/>
    <mergeCell ref="F19:I19"/>
    <mergeCell ref="E20:I20"/>
    <mergeCell ref="F21:I21"/>
    <mergeCell ref="E7:I7"/>
    <mergeCell ref="D8:I8"/>
    <mergeCell ref="E9:I9"/>
    <mergeCell ref="F10:I10"/>
    <mergeCell ref="F11:I11"/>
    <mergeCell ref="E12:I12"/>
    <mergeCell ref="Q2:Q3"/>
    <mergeCell ref="R2:R3"/>
    <mergeCell ref="S2:S3"/>
    <mergeCell ref="T2:T3"/>
    <mergeCell ref="U2:U3"/>
    <mergeCell ref="A4:A30"/>
    <mergeCell ref="B4:B14"/>
    <mergeCell ref="D4:G4"/>
    <mergeCell ref="E5:I5"/>
    <mergeCell ref="E6:G6"/>
    <mergeCell ref="A1:I1"/>
    <mergeCell ref="L2:L3"/>
    <mergeCell ref="M2:M3"/>
    <mergeCell ref="N2:N3"/>
    <mergeCell ref="O2:O3"/>
    <mergeCell ref="P2:P3"/>
  </mergeCells>
  <printOptions horizontalCentered="1"/>
  <pageMargins left="0.4724409448818898" right="0.4724409448818898" top="0.984251968503937" bottom="0.3937007874015748" header="0.5118110236220472" footer="0.35433070866141736"/>
  <pageSetup blackAndWhite="1" firstPageNumber="7" useFirstPageNumber="1" fitToWidth="0" fitToHeight="1" horizontalDpi="600" verticalDpi="600" orientation="landscape" paperSize="9" scale="66" r:id="rId2"/>
  <headerFooter alignWithMargins="0">
    <oddHeader>&amp;L&amp;12（法適用企業・収益的収支）&amp;C&amp;20
投資・財政計画&amp;R
</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showZeros="0" zoomScale="88" zoomScaleNormal="88" zoomScaleSheetLayoutView="80" workbookViewId="0" topLeftCell="A16">
      <selection activeCell="L55" sqref="L55"/>
    </sheetView>
  </sheetViews>
  <sheetFormatPr defaultColWidth="9.00390625" defaultRowHeight="13.5"/>
  <cols>
    <col min="1" max="2" width="3.50390625" style="1" customWidth="1"/>
    <col min="3" max="3" width="3.875" style="37" customWidth="1"/>
    <col min="4" max="4" width="3.875" style="1" customWidth="1"/>
    <col min="5" max="5" width="3.125" style="1" customWidth="1"/>
    <col min="6" max="6" width="5.875" style="1" customWidth="1"/>
    <col min="7" max="7" width="7.375" style="1" customWidth="1"/>
    <col min="8" max="8" width="4.00390625" style="2" customWidth="1"/>
    <col min="9" max="20" width="12.625" style="1" customWidth="1"/>
    <col min="21" max="16384" width="9.00390625" style="1" customWidth="1"/>
  </cols>
  <sheetData>
    <row r="1" spans="1:20" ht="13.5">
      <c r="A1" s="103" t="s">
        <v>141</v>
      </c>
      <c r="B1" s="103"/>
      <c r="C1" s="103"/>
      <c r="D1" s="103"/>
      <c r="E1" s="103"/>
      <c r="F1" s="103"/>
      <c r="G1" s="103"/>
      <c r="H1" s="103"/>
      <c r="T1" s="2" t="s">
        <v>44</v>
      </c>
    </row>
    <row r="2" spans="1:20" s="7" customFormat="1" ht="13.5">
      <c r="A2" s="3"/>
      <c r="B2" s="4"/>
      <c r="C2" s="38"/>
      <c r="D2" s="4"/>
      <c r="E2" s="4"/>
      <c r="F2" s="4"/>
      <c r="G2" s="5" t="s">
        <v>45</v>
      </c>
      <c r="H2" s="6"/>
      <c r="I2" s="62" t="s">
        <v>143</v>
      </c>
      <c r="J2" s="62" t="s">
        <v>145</v>
      </c>
      <c r="K2" s="104" t="s">
        <v>130</v>
      </c>
      <c r="L2" s="104" t="s">
        <v>131</v>
      </c>
      <c r="M2" s="104" t="s">
        <v>132</v>
      </c>
      <c r="N2" s="104" t="s">
        <v>133</v>
      </c>
      <c r="O2" s="104" t="s">
        <v>134</v>
      </c>
      <c r="P2" s="104" t="s">
        <v>135</v>
      </c>
      <c r="Q2" s="104" t="s">
        <v>136</v>
      </c>
      <c r="R2" s="104" t="s">
        <v>137</v>
      </c>
      <c r="S2" s="104" t="s">
        <v>138</v>
      </c>
      <c r="T2" s="104" t="s">
        <v>142</v>
      </c>
    </row>
    <row r="3" spans="1:20" s="7" customFormat="1" ht="27.75" customHeight="1">
      <c r="A3" s="8"/>
      <c r="B3" s="9"/>
      <c r="C3" s="9" t="s">
        <v>46</v>
      </c>
      <c r="D3" s="9"/>
      <c r="E3" s="9"/>
      <c r="F3" s="9"/>
      <c r="G3" s="9"/>
      <c r="H3" s="10"/>
      <c r="I3" s="63" t="s">
        <v>147</v>
      </c>
      <c r="J3" s="63" t="s">
        <v>148</v>
      </c>
      <c r="K3" s="105"/>
      <c r="L3" s="105"/>
      <c r="M3" s="105"/>
      <c r="N3" s="105"/>
      <c r="O3" s="105"/>
      <c r="P3" s="105"/>
      <c r="Q3" s="105"/>
      <c r="R3" s="105"/>
      <c r="S3" s="105"/>
      <c r="T3" s="105"/>
    </row>
    <row r="4" spans="1:20" s="13" customFormat="1" ht="15.75" customHeight="1">
      <c r="A4" s="106" t="s">
        <v>47</v>
      </c>
      <c r="B4" s="106" t="s">
        <v>48</v>
      </c>
      <c r="C4" s="39" t="s">
        <v>12</v>
      </c>
      <c r="D4" s="109" t="s">
        <v>49</v>
      </c>
      <c r="E4" s="109"/>
      <c r="F4" s="109"/>
      <c r="G4" s="109"/>
      <c r="H4" s="144"/>
      <c r="I4" s="67">
        <v>8800</v>
      </c>
      <c r="J4" s="67">
        <v>10700</v>
      </c>
      <c r="K4" s="51">
        <v>11400</v>
      </c>
      <c r="L4" s="51">
        <v>12000</v>
      </c>
      <c r="M4" s="51">
        <v>12500</v>
      </c>
      <c r="N4" s="51">
        <v>13300</v>
      </c>
      <c r="O4" s="51">
        <v>14100</v>
      </c>
      <c r="P4" s="51">
        <v>14900</v>
      </c>
      <c r="Q4" s="51">
        <v>12500</v>
      </c>
      <c r="R4" s="51">
        <v>1700</v>
      </c>
      <c r="S4" s="61" t="s">
        <v>139</v>
      </c>
      <c r="T4" s="61" t="s">
        <v>139</v>
      </c>
    </row>
    <row r="5" spans="1:20" s="13" customFormat="1" ht="15.75" customHeight="1">
      <c r="A5" s="107"/>
      <c r="B5" s="107"/>
      <c r="C5" s="40"/>
      <c r="D5" s="113" t="s">
        <v>123</v>
      </c>
      <c r="E5" s="109"/>
      <c r="F5" s="109"/>
      <c r="G5" s="109"/>
      <c r="H5" s="110"/>
      <c r="I5" s="66">
        <v>8800</v>
      </c>
      <c r="J5" s="66">
        <v>10700</v>
      </c>
      <c r="K5" s="51">
        <v>11400</v>
      </c>
      <c r="L5" s="51">
        <v>12000</v>
      </c>
      <c r="M5" s="51">
        <v>12500</v>
      </c>
      <c r="N5" s="51">
        <v>13300</v>
      </c>
      <c r="O5" s="51">
        <v>14100</v>
      </c>
      <c r="P5" s="51">
        <v>14900</v>
      </c>
      <c r="Q5" s="51">
        <v>12500</v>
      </c>
      <c r="R5" s="51">
        <v>1700</v>
      </c>
      <c r="S5" s="61" t="s">
        <v>139</v>
      </c>
      <c r="T5" s="61" t="s">
        <v>139</v>
      </c>
    </row>
    <row r="6" spans="1:20" s="13" customFormat="1" ht="15.75" customHeight="1">
      <c r="A6" s="149"/>
      <c r="B6" s="149"/>
      <c r="C6" s="11" t="s">
        <v>50</v>
      </c>
      <c r="D6" s="109" t="s">
        <v>51</v>
      </c>
      <c r="E6" s="109"/>
      <c r="F6" s="109"/>
      <c r="G6" s="109"/>
      <c r="H6" s="144"/>
      <c r="I6" s="68"/>
      <c r="J6" s="68"/>
      <c r="K6" s="51"/>
      <c r="L6" s="51"/>
      <c r="M6" s="51"/>
      <c r="N6" s="51"/>
      <c r="O6" s="51"/>
      <c r="P6" s="51"/>
      <c r="Q6" s="51"/>
      <c r="R6" s="51"/>
      <c r="S6" s="51"/>
      <c r="T6" s="51"/>
    </row>
    <row r="7" spans="1:20" s="13" customFormat="1" ht="15.75" customHeight="1">
      <c r="A7" s="149"/>
      <c r="B7" s="149"/>
      <c r="C7" s="39" t="s">
        <v>52</v>
      </c>
      <c r="D7" s="111" t="s">
        <v>53</v>
      </c>
      <c r="E7" s="111"/>
      <c r="F7" s="111"/>
      <c r="G7" s="111"/>
      <c r="H7" s="151"/>
      <c r="I7" s="72"/>
      <c r="J7" s="72"/>
      <c r="K7" s="51"/>
      <c r="L7" s="51"/>
      <c r="M7" s="51"/>
      <c r="N7" s="51"/>
      <c r="O7" s="51"/>
      <c r="P7" s="51"/>
      <c r="Q7" s="51"/>
      <c r="R7" s="51"/>
      <c r="S7" s="51"/>
      <c r="T7" s="51"/>
    </row>
    <row r="8" spans="1:20" s="13" customFormat="1" ht="15.75" customHeight="1">
      <c r="A8" s="149"/>
      <c r="B8" s="149"/>
      <c r="C8" s="11" t="s">
        <v>54</v>
      </c>
      <c r="D8" s="109" t="s">
        <v>55</v>
      </c>
      <c r="E8" s="109"/>
      <c r="F8" s="109"/>
      <c r="G8" s="109"/>
      <c r="H8" s="144"/>
      <c r="I8" s="67">
        <v>2506</v>
      </c>
      <c r="J8" s="67">
        <v>2421</v>
      </c>
      <c r="K8" s="51">
        <f>K40</f>
        <v>2362</v>
      </c>
      <c r="L8" s="51">
        <f aca="true" t="shared" si="0" ref="L8:T8">L40</f>
        <v>2378</v>
      </c>
      <c r="M8" s="51">
        <f t="shared" si="0"/>
        <v>2395</v>
      </c>
      <c r="N8" s="51">
        <f t="shared" si="0"/>
        <v>2912</v>
      </c>
      <c r="O8" s="51">
        <f t="shared" si="0"/>
        <v>3430</v>
      </c>
      <c r="P8" s="51">
        <f t="shared" si="0"/>
        <v>3950</v>
      </c>
      <c r="Q8" s="51">
        <f t="shared" si="0"/>
        <v>3500</v>
      </c>
      <c r="R8" s="51">
        <f t="shared" si="0"/>
        <v>3500</v>
      </c>
      <c r="S8" s="51">
        <f t="shared" si="0"/>
        <v>2500</v>
      </c>
      <c r="T8" s="51">
        <f t="shared" si="0"/>
        <v>2500</v>
      </c>
    </row>
    <row r="9" spans="1:20" s="13" customFormat="1" ht="15.75" customHeight="1">
      <c r="A9" s="149"/>
      <c r="B9" s="149"/>
      <c r="C9" s="11" t="s">
        <v>56</v>
      </c>
      <c r="D9" s="109" t="s">
        <v>57</v>
      </c>
      <c r="E9" s="109"/>
      <c r="F9" s="109"/>
      <c r="G9" s="109"/>
      <c r="H9" s="144"/>
      <c r="I9" s="68"/>
      <c r="J9" s="68"/>
      <c r="K9" s="51"/>
      <c r="L9" s="51"/>
      <c r="M9" s="51"/>
      <c r="N9" s="51"/>
      <c r="O9" s="51"/>
      <c r="P9" s="51"/>
      <c r="Q9" s="51"/>
      <c r="R9" s="51"/>
      <c r="S9" s="51"/>
      <c r="T9" s="51"/>
    </row>
    <row r="10" spans="1:20" s="13" customFormat="1" ht="15.75" customHeight="1">
      <c r="A10" s="149"/>
      <c r="B10" s="149"/>
      <c r="C10" s="11" t="s">
        <v>58</v>
      </c>
      <c r="D10" s="109" t="s">
        <v>59</v>
      </c>
      <c r="E10" s="109"/>
      <c r="F10" s="109"/>
      <c r="G10" s="109"/>
      <c r="H10" s="144"/>
      <c r="I10" s="68"/>
      <c r="J10" s="68"/>
      <c r="K10" s="51"/>
      <c r="L10" s="51"/>
      <c r="M10" s="51"/>
      <c r="N10" s="51"/>
      <c r="O10" s="51"/>
      <c r="P10" s="51"/>
      <c r="Q10" s="51"/>
      <c r="R10" s="51"/>
      <c r="S10" s="51"/>
      <c r="T10" s="51"/>
    </row>
    <row r="11" spans="1:20" s="13" customFormat="1" ht="15.75" customHeight="1">
      <c r="A11" s="149"/>
      <c r="B11" s="149"/>
      <c r="C11" s="11" t="s">
        <v>60</v>
      </c>
      <c r="D11" s="109" t="s">
        <v>61</v>
      </c>
      <c r="E11" s="109"/>
      <c r="F11" s="109"/>
      <c r="G11" s="109"/>
      <c r="H11" s="144"/>
      <c r="I11" s="68"/>
      <c r="J11" s="68"/>
      <c r="K11" s="51"/>
      <c r="L11" s="51"/>
      <c r="M11" s="51"/>
      <c r="N11" s="51"/>
      <c r="O11" s="51"/>
      <c r="P11" s="51"/>
      <c r="Q11" s="51"/>
      <c r="R11" s="51"/>
      <c r="S11" s="51"/>
      <c r="T11" s="51"/>
    </row>
    <row r="12" spans="1:20" s="13" customFormat="1" ht="15.75" customHeight="1">
      <c r="A12" s="149"/>
      <c r="B12" s="149"/>
      <c r="C12" s="11" t="s">
        <v>83</v>
      </c>
      <c r="D12" s="109" t="s">
        <v>62</v>
      </c>
      <c r="E12" s="109"/>
      <c r="F12" s="109"/>
      <c r="G12" s="109"/>
      <c r="H12" s="144"/>
      <c r="I12" s="68"/>
      <c r="J12" s="68"/>
      <c r="K12" s="51"/>
      <c r="L12" s="51"/>
      <c r="M12" s="51"/>
      <c r="N12" s="51"/>
      <c r="O12" s="51"/>
      <c r="P12" s="51"/>
      <c r="Q12" s="51"/>
      <c r="R12" s="51"/>
      <c r="S12" s="51"/>
      <c r="T12" s="51"/>
    </row>
    <row r="13" spans="1:20" s="13" customFormat="1" ht="15.75" customHeight="1">
      <c r="A13" s="149"/>
      <c r="B13" s="149"/>
      <c r="C13" s="11" t="s">
        <v>84</v>
      </c>
      <c r="D13" s="109" t="s">
        <v>5</v>
      </c>
      <c r="E13" s="109"/>
      <c r="F13" s="109"/>
      <c r="G13" s="109"/>
      <c r="H13" s="144"/>
      <c r="I13" s="68"/>
      <c r="J13" s="68"/>
      <c r="K13" s="51"/>
      <c r="L13" s="51"/>
      <c r="M13" s="51"/>
      <c r="N13" s="51"/>
      <c r="O13" s="51"/>
      <c r="P13" s="51"/>
      <c r="Q13" s="51"/>
      <c r="R13" s="51"/>
      <c r="S13" s="51"/>
      <c r="T13" s="51"/>
    </row>
    <row r="14" spans="1:20" s="13" customFormat="1" ht="15.75" customHeight="1">
      <c r="A14" s="149"/>
      <c r="B14" s="149"/>
      <c r="C14" s="145" t="s">
        <v>63</v>
      </c>
      <c r="D14" s="146"/>
      <c r="E14" s="146"/>
      <c r="F14" s="146"/>
      <c r="G14" s="146"/>
      <c r="H14" s="78" t="s">
        <v>13</v>
      </c>
      <c r="I14" s="65">
        <v>11306</v>
      </c>
      <c r="J14" s="65">
        <v>13121</v>
      </c>
      <c r="K14" s="52">
        <f aca="true" t="shared" si="1" ref="K14:T14">SUM(K4,K6:K13)</f>
        <v>13762</v>
      </c>
      <c r="L14" s="52">
        <f t="shared" si="1"/>
        <v>14378</v>
      </c>
      <c r="M14" s="52">
        <f t="shared" si="1"/>
        <v>14895</v>
      </c>
      <c r="N14" s="52">
        <f t="shared" si="1"/>
        <v>16212</v>
      </c>
      <c r="O14" s="52">
        <f t="shared" si="1"/>
        <v>17530</v>
      </c>
      <c r="P14" s="52">
        <f t="shared" si="1"/>
        <v>18850</v>
      </c>
      <c r="Q14" s="52">
        <f t="shared" si="1"/>
        <v>16000</v>
      </c>
      <c r="R14" s="52">
        <f t="shared" si="1"/>
        <v>5200</v>
      </c>
      <c r="S14" s="85">
        <f t="shared" si="1"/>
        <v>2500</v>
      </c>
      <c r="T14" s="85">
        <f t="shared" si="1"/>
        <v>2500</v>
      </c>
    </row>
    <row r="15" spans="1:20" s="13" customFormat="1" ht="27.75" customHeight="1">
      <c r="A15" s="149"/>
      <c r="B15" s="149"/>
      <c r="C15" s="147" t="s">
        <v>116</v>
      </c>
      <c r="D15" s="148"/>
      <c r="E15" s="148"/>
      <c r="F15" s="148"/>
      <c r="G15" s="148"/>
      <c r="H15" s="78" t="s">
        <v>15</v>
      </c>
      <c r="I15" s="66"/>
      <c r="J15" s="66"/>
      <c r="K15" s="51"/>
      <c r="L15" s="51"/>
      <c r="M15" s="51"/>
      <c r="N15" s="51"/>
      <c r="O15" s="51"/>
      <c r="P15" s="51"/>
      <c r="Q15" s="51"/>
      <c r="R15" s="51"/>
      <c r="S15" s="51"/>
      <c r="T15" s="51"/>
    </row>
    <row r="16" spans="1:20" s="13" customFormat="1" ht="15.75" customHeight="1">
      <c r="A16" s="149"/>
      <c r="B16" s="149"/>
      <c r="C16" s="75"/>
      <c r="D16" s="117" t="s">
        <v>64</v>
      </c>
      <c r="E16" s="117"/>
      <c r="F16" s="119" t="s">
        <v>106</v>
      </c>
      <c r="G16" s="119"/>
      <c r="H16" s="78" t="s">
        <v>92</v>
      </c>
      <c r="I16" s="65">
        <v>11306</v>
      </c>
      <c r="J16" s="65">
        <v>13121</v>
      </c>
      <c r="K16" s="50">
        <f aca="true" t="shared" si="2" ref="K16:T16">K14-K15</f>
        <v>13762</v>
      </c>
      <c r="L16" s="50">
        <f t="shared" si="2"/>
        <v>14378</v>
      </c>
      <c r="M16" s="50">
        <f t="shared" si="2"/>
        <v>14895</v>
      </c>
      <c r="N16" s="50">
        <f t="shared" si="2"/>
        <v>16212</v>
      </c>
      <c r="O16" s="50">
        <f t="shared" si="2"/>
        <v>17530</v>
      </c>
      <c r="P16" s="50">
        <f t="shared" si="2"/>
        <v>18850</v>
      </c>
      <c r="Q16" s="50">
        <f t="shared" si="2"/>
        <v>16000</v>
      </c>
      <c r="R16" s="50">
        <f t="shared" si="2"/>
        <v>5200</v>
      </c>
      <c r="S16" s="86">
        <f t="shared" si="2"/>
        <v>2500</v>
      </c>
      <c r="T16" s="86">
        <f t="shared" si="2"/>
        <v>2500</v>
      </c>
    </row>
    <row r="17" spans="1:20" s="13" customFormat="1" ht="15.75" customHeight="1">
      <c r="A17" s="149"/>
      <c r="B17" s="106" t="s">
        <v>65</v>
      </c>
      <c r="C17" s="39" t="s">
        <v>12</v>
      </c>
      <c r="D17" s="111" t="s">
        <v>66</v>
      </c>
      <c r="E17" s="111"/>
      <c r="F17" s="111"/>
      <c r="G17" s="150"/>
      <c r="H17" s="151"/>
      <c r="I17" s="72"/>
      <c r="J17" s="72"/>
      <c r="K17" s="59"/>
      <c r="L17" s="59"/>
      <c r="M17" s="59"/>
      <c r="N17" s="59"/>
      <c r="O17" s="59"/>
      <c r="P17" s="59"/>
      <c r="Q17" s="59"/>
      <c r="R17" s="59"/>
      <c r="S17" s="59"/>
      <c r="T17" s="59"/>
    </row>
    <row r="18" spans="1:20" s="13" customFormat="1" ht="15.75" customHeight="1">
      <c r="A18" s="149"/>
      <c r="B18" s="107"/>
      <c r="C18" s="41"/>
      <c r="D18" s="113" t="s">
        <v>67</v>
      </c>
      <c r="E18" s="109"/>
      <c r="F18" s="109"/>
      <c r="G18" s="140"/>
      <c r="H18" s="144"/>
      <c r="I18" s="72"/>
      <c r="J18" s="72"/>
      <c r="K18" s="59"/>
      <c r="L18" s="59"/>
      <c r="M18" s="59"/>
      <c r="N18" s="59"/>
      <c r="O18" s="59"/>
      <c r="P18" s="59"/>
      <c r="Q18" s="59"/>
      <c r="R18" s="59"/>
      <c r="S18" s="59"/>
      <c r="T18" s="59"/>
    </row>
    <row r="19" spans="1:20" s="13" customFormat="1" ht="15.75" customHeight="1">
      <c r="A19" s="149"/>
      <c r="B19" s="107"/>
      <c r="C19" s="11" t="s">
        <v>16</v>
      </c>
      <c r="D19" s="109" t="s">
        <v>68</v>
      </c>
      <c r="E19" s="109"/>
      <c r="F19" s="109"/>
      <c r="G19" s="140"/>
      <c r="H19" s="144"/>
      <c r="I19" s="67">
        <v>16182</v>
      </c>
      <c r="J19" s="67">
        <v>17096</v>
      </c>
      <c r="K19" s="51">
        <v>18090</v>
      </c>
      <c r="L19" s="51">
        <v>19195</v>
      </c>
      <c r="M19" s="51">
        <v>20278</v>
      </c>
      <c r="N19" s="51">
        <v>21565</v>
      </c>
      <c r="O19" s="51">
        <v>22960</v>
      </c>
      <c r="P19" s="51">
        <v>24432</v>
      </c>
      <c r="Q19" s="51">
        <v>22633</v>
      </c>
      <c r="R19" s="51">
        <v>12565</v>
      </c>
      <c r="S19" s="51">
        <v>7183</v>
      </c>
      <c r="T19" s="51">
        <v>7475</v>
      </c>
    </row>
    <row r="20" spans="1:20" s="13" customFormat="1" ht="15.75" customHeight="1">
      <c r="A20" s="149"/>
      <c r="B20" s="107"/>
      <c r="C20" s="11" t="s">
        <v>85</v>
      </c>
      <c r="D20" s="109" t="s">
        <v>69</v>
      </c>
      <c r="E20" s="109"/>
      <c r="F20" s="109"/>
      <c r="G20" s="140"/>
      <c r="H20" s="144"/>
      <c r="I20" s="68"/>
      <c r="J20" s="68"/>
      <c r="K20" s="51"/>
      <c r="L20" s="51"/>
      <c r="M20" s="51"/>
      <c r="N20" s="51"/>
      <c r="O20" s="51"/>
      <c r="P20" s="51"/>
      <c r="Q20" s="51"/>
      <c r="R20" s="51"/>
      <c r="S20" s="51"/>
      <c r="T20" s="51"/>
    </row>
    <row r="21" spans="1:20" s="13" customFormat="1" ht="15.75" customHeight="1">
      <c r="A21" s="149"/>
      <c r="B21" s="107"/>
      <c r="C21" s="11" t="s">
        <v>78</v>
      </c>
      <c r="D21" s="109" t="s">
        <v>70</v>
      </c>
      <c r="E21" s="109"/>
      <c r="F21" s="109"/>
      <c r="G21" s="140"/>
      <c r="H21" s="144"/>
      <c r="I21" s="68"/>
      <c r="J21" s="68"/>
      <c r="K21" s="51"/>
      <c r="L21" s="51"/>
      <c r="M21" s="51"/>
      <c r="N21" s="51"/>
      <c r="O21" s="51"/>
      <c r="P21" s="51"/>
      <c r="Q21" s="51"/>
      <c r="R21" s="51"/>
      <c r="S21" s="51"/>
      <c r="T21" s="51"/>
    </row>
    <row r="22" spans="1:20" s="13" customFormat="1" ht="15.75" customHeight="1">
      <c r="A22" s="149"/>
      <c r="B22" s="107"/>
      <c r="C22" s="11" t="s">
        <v>79</v>
      </c>
      <c r="D22" s="109" t="s">
        <v>5</v>
      </c>
      <c r="E22" s="109"/>
      <c r="F22" s="109"/>
      <c r="G22" s="140"/>
      <c r="H22" s="144"/>
      <c r="I22" s="68"/>
      <c r="J22" s="68"/>
      <c r="K22" s="51"/>
      <c r="L22" s="51"/>
      <c r="M22" s="51"/>
      <c r="N22" s="51"/>
      <c r="O22" s="51"/>
      <c r="P22" s="51"/>
      <c r="Q22" s="51"/>
      <c r="R22" s="51"/>
      <c r="S22" s="51"/>
      <c r="T22" s="51"/>
    </row>
    <row r="23" spans="1:20" s="13" customFormat="1" ht="15.75" customHeight="1">
      <c r="A23" s="152"/>
      <c r="B23" s="108"/>
      <c r="C23" s="113" t="s">
        <v>63</v>
      </c>
      <c r="D23" s="140"/>
      <c r="E23" s="140"/>
      <c r="F23" s="140"/>
      <c r="G23" s="140"/>
      <c r="H23" s="26" t="s">
        <v>93</v>
      </c>
      <c r="I23" s="29">
        <v>16182</v>
      </c>
      <c r="J23" s="29">
        <v>17096</v>
      </c>
      <c r="K23" s="50">
        <f aca="true" t="shared" si="3" ref="K23:R23">K17+SUM(K19:K22)</f>
        <v>18090</v>
      </c>
      <c r="L23" s="50">
        <f t="shared" si="3"/>
        <v>19195</v>
      </c>
      <c r="M23" s="50">
        <f t="shared" si="3"/>
        <v>20278</v>
      </c>
      <c r="N23" s="50">
        <f t="shared" si="3"/>
        <v>21565</v>
      </c>
      <c r="O23" s="50">
        <f t="shared" si="3"/>
        <v>22960</v>
      </c>
      <c r="P23" s="50">
        <f t="shared" si="3"/>
        <v>24432</v>
      </c>
      <c r="Q23" s="50">
        <f t="shared" si="3"/>
        <v>22633</v>
      </c>
      <c r="R23" s="50">
        <f t="shared" si="3"/>
        <v>12565</v>
      </c>
      <c r="S23" s="50">
        <f>S17+SUM(S19:S22)</f>
        <v>7183</v>
      </c>
      <c r="T23" s="50">
        <f>T17+SUM(T19:T22)</f>
        <v>7475</v>
      </c>
    </row>
    <row r="24" spans="1:20" s="13" customFormat="1" ht="27.75" customHeight="1">
      <c r="A24" s="147" t="s">
        <v>117</v>
      </c>
      <c r="B24" s="153"/>
      <c r="C24" s="114"/>
      <c r="D24" s="114"/>
      <c r="E24" s="114"/>
      <c r="F24" s="114"/>
      <c r="G24" s="114"/>
      <c r="H24" s="78" t="s">
        <v>95</v>
      </c>
      <c r="I24" s="65">
        <v>4876</v>
      </c>
      <c r="J24" s="65">
        <v>3975</v>
      </c>
      <c r="K24" s="50">
        <f aca="true" t="shared" si="4" ref="K24:R24">K23-K16</f>
        <v>4328</v>
      </c>
      <c r="L24" s="50">
        <f t="shared" si="4"/>
        <v>4817</v>
      </c>
      <c r="M24" s="50">
        <f t="shared" si="4"/>
        <v>5383</v>
      </c>
      <c r="N24" s="50">
        <f t="shared" si="4"/>
        <v>5353</v>
      </c>
      <c r="O24" s="50">
        <f t="shared" si="4"/>
        <v>5430</v>
      </c>
      <c r="P24" s="50">
        <f t="shared" si="4"/>
        <v>5582</v>
      </c>
      <c r="Q24" s="50">
        <f t="shared" si="4"/>
        <v>6633</v>
      </c>
      <c r="R24" s="50">
        <f t="shared" si="4"/>
        <v>7365</v>
      </c>
      <c r="S24" s="50">
        <f>S23-S16</f>
        <v>4683</v>
      </c>
      <c r="T24" s="50">
        <f>T23-T16</f>
        <v>4975</v>
      </c>
    </row>
    <row r="25" spans="1:20" s="13" customFormat="1" ht="15.75" customHeight="1">
      <c r="A25" s="154" t="s">
        <v>124</v>
      </c>
      <c r="B25" s="155"/>
      <c r="C25" s="41" t="s">
        <v>12</v>
      </c>
      <c r="D25" s="109" t="s">
        <v>71</v>
      </c>
      <c r="E25" s="109"/>
      <c r="F25" s="109"/>
      <c r="G25" s="140"/>
      <c r="H25" s="144"/>
      <c r="I25" s="67">
        <v>4876</v>
      </c>
      <c r="J25" s="67">
        <v>3975</v>
      </c>
      <c r="K25" s="51">
        <v>4328</v>
      </c>
      <c r="L25" s="51">
        <v>4817</v>
      </c>
      <c r="M25" s="51">
        <v>5383</v>
      </c>
      <c r="N25" s="51">
        <v>5353</v>
      </c>
      <c r="O25" s="51">
        <v>5430</v>
      </c>
      <c r="P25" s="51">
        <v>5582</v>
      </c>
      <c r="Q25" s="51">
        <v>6633</v>
      </c>
      <c r="R25" s="51">
        <v>7365</v>
      </c>
      <c r="S25" s="51">
        <v>4683</v>
      </c>
      <c r="T25" s="51">
        <v>4975</v>
      </c>
    </row>
    <row r="26" spans="1:20" s="13" customFormat="1" ht="15.75" customHeight="1">
      <c r="A26" s="156"/>
      <c r="B26" s="157"/>
      <c r="C26" s="11" t="s">
        <v>16</v>
      </c>
      <c r="D26" s="109" t="s">
        <v>72</v>
      </c>
      <c r="E26" s="109"/>
      <c r="F26" s="109"/>
      <c r="G26" s="140"/>
      <c r="H26" s="144"/>
      <c r="I26" s="68"/>
      <c r="J26" s="68"/>
      <c r="K26" s="51"/>
      <c r="L26" s="51"/>
      <c r="M26" s="51"/>
      <c r="N26" s="51"/>
      <c r="O26" s="51"/>
      <c r="P26" s="51"/>
      <c r="Q26" s="51"/>
      <c r="R26" s="51"/>
      <c r="S26" s="51"/>
      <c r="T26" s="51"/>
    </row>
    <row r="27" spans="1:20" s="13" customFormat="1" ht="15.75" customHeight="1">
      <c r="A27" s="156"/>
      <c r="B27" s="157"/>
      <c r="C27" s="11" t="s">
        <v>85</v>
      </c>
      <c r="D27" s="109" t="s">
        <v>73</v>
      </c>
      <c r="E27" s="109"/>
      <c r="F27" s="109"/>
      <c r="G27" s="140"/>
      <c r="H27" s="144"/>
      <c r="I27" s="68"/>
      <c r="J27" s="68"/>
      <c r="K27" s="51"/>
      <c r="L27" s="51"/>
      <c r="M27" s="51"/>
      <c r="N27" s="51"/>
      <c r="O27" s="51"/>
      <c r="P27" s="51"/>
      <c r="Q27" s="51"/>
      <c r="R27" s="51"/>
      <c r="S27" s="51"/>
      <c r="T27" s="51"/>
    </row>
    <row r="28" spans="1:20" s="13" customFormat="1" ht="15.75" customHeight="1">
      <c r="A28" s="156"/>
      <c r="B28" s="157"/>
      <c r="C28" s="11" t="s">
        <v>78</v>
      </c>
      <c r="D28" s="109" t="s">
        <v>5</v>
      </c>
      <c r="E28" s="109"/>
      <c r="F28" s="109"/>
      <c r="G28" s="140"/>
      <c r="H28" s="144"/>
      <c r="I28" s="68"/>
      <c r="J28" s="68"/>
      <c r="K28" s="51"/>
      <c r="L28" s="51"/>
      <c r="M28" s="51"/>
      <c r="N28" s="51"/>
      <c r="O28" s="51"/>
      <c r="P28" s="51"/>
      <c r="Q28" s="51"/>
      <c r="R28" s="51"/>
      <c r="S28" s="51"/>
      <c r="T28" s="51"/>
    </row>
    <row r="29" spans="1:20" s="13" customFormat="1" ht="15.75" customHeight="1">
      <c r="A29" s="158"/>
      <c r="B29" s="159"/>
      <c r="C29" s="113" t="s">
        <v>63</v>
      </c>
      <c r="D29" s="140"/>
      <c r="E29" s="140"/>
      <c r="F29" s="140"/>
      <c r="G29" s="140"/>
      <c r="H29" s="26" t="s">
        <v>82</v>
      </c>
      <c r="I29" s="29">
        <v>4876</v>
      </c>
      <c r="J29" s="29">
        <v>3975</v>
      </c>
      <c r="K29" s="50">
        <f aca="true" t="shared" si="5" ref="K29:T29">SUM(K25:K28)</f>
        <v>4328</v>
      </c>
      <c r="L29" s="50">
        <f t="shared" si="5"/>
        <v>4817</v>
      </c>
      <c r="M29" s="50">
        <f t="shared" si="5"/>
        <v>5383</v>
      </c>
      <c r="N29" s="50">
        <f t="shared" si="5"/>
        <v>5353</v>
      </c>
      <c r="O29" s="50">
        <f t="shared" si="5"/>
        <v>5430</v>
      </c>
      <c r="P29" s="50">
        <f t="shared" si="5"/>
        <v>5582</v>
      </c>
      <c r="Q29" s="50">
        <f t="shared" si="5"/>
        <v>6633</v>
      </c>
      <c r="R29" s="50">
        <f t="shared" si="5"/>
        <v>7365</v>
      </c>
      <c r="S29" s="50">
        <f t="shared" si="5"/>
        <v>4683</v>
      </c>
      <c r="T29" s="50">
        <f t="shared" si="5"/>
        <v>4975</v>
      </c>
    </row>
    <row r="30" spans="1:20" s="13" customFormat="1" ht="15.75" customHeight="1">
      <c r="A30" s="116" t="s">
        <v>125</v>
      </c>
      <c r="B30" s="160"/>
      <c r="C30" s="160"/>
      <c r="D30" s="160"/>
      <c r="E30" s="160"/>
      <c r="F30" s="160"/>
      <c r="G30" s="161" t="s">
        <v>118</v>
      </c>
      <c r="H30" s="162"/>
      <c r="I30" s="73"/>
      <c r="J30" s="73"/>
      <c r="K30" s="50">
        <f aca="true" t="shared" si="6" ref="K30:R30">K24-K29</f>
        <v>0</v>
      </c>
      <c r="L30" s="50">
        <f t="shared" si="6"/>
        <v>0</v>
      </c>
      <c r="M30" s="50">
        <f t="shared" si="6"/>
        <v>0</v>
      </c>
      <c r="N30" s="50">
        <f t="shared" si="6"/>
        <v>0</v>
      </c>
      <c r="O30" s="50">
        <f t="shared" si="6"/>
        <v>0</v>
      </c>
      <c r="P30" s="50">
        <f t="shared" si="6"/>
        <v>0</v>
      </c>
      <c r="Q30" s="50">
        <f t="shared" si="6"/>
        <v>0</v>
      </c>
      <c r="R30" s="50">
        <f t="shared" si="6"/>
        <v>0</v>
      </c>
      <c r="S30" s="50">
        <f>S24-S29</f>
        <v>0</v>
      </c>
      <c r="T30" s="50">
        <f>T24-T29</f>
        <v>0</v>
      </c>
    </row>
    <row r="31" spans="1:20" s="13" customFormat="1" ht="15.75" customHeight="1">
      <c r="A31" s="113" t="s">
        <v>112</v>
      </c>
      <c r="B31" s="109"/>
      <c r="C31" s="109"/>
      <c r="D31" s="109"/>
      <c r="E31" s="109"/>
      <c r="F31" s="109"/>
      <c r="G31" s="109"/>
      <c r="H31" s="42" t="s">
        <v>96</v>
      </c>
      <c r="I31" s="68"/>
      <c r="J31" s="68"/>
      <c r="K31" s="51"/>
      <c r="L31" s="51"/>
      <c r="M31" s="51"/>
      <c r="N31" s="51"/>
      <c r="O31" s="51"/>
      <c r="P31" s="51"/>
      <c r="Q31" s="51"/>
      <c r="R31" s="51"/>
      <c r="S31" s="51"/>
      <c r="T31" s="51"/>
    </row>
    <row r="32" spans="1:20" s="13" customFormat="1" ht="15.75" customHeight="1">
      <c r="A32" s="113" t="s">
        <v>113</v>
      </c>
      <c r="B32" s="109"/>
      <c r="C32" s="109"/>
      <c r="D32" s="109"/>
      <c r="E32" s="109"/>
      <c r="F32" s="109"/>
      <c r="G32" s="109"/>
      <c r="H32" s="42" t="s">
        <v>98</v>
      </c>
      <c r="I32" s="66">
        <v>193993</v>
      </c>
      <c r="J32" s="66">
        <v>187597</v>
      </c>
      <c r="K32" s="87">
        <v>180907</v>
      </c>
      <c r="L32" s="87">
        <v>173712</v>
      </c>
      <c r="M32" s="87">
        <v>165935</v>
      </c>
      <c r="N32" s="87">
        <v>157670</v>
      </c>
      <c r="O32" s="87">
        <v>148833</v>
      </c>
      <c r="P32" s="87">
        <v>139347</v>
      </c>
      <c r="Q32" s="87">
        <v>129281</v>
      </c>
      <c r="R32" s="87">
        <v>118503</v>
      </c>
      <c r="S32" s="87">
        <v>111424</v>
      </c>
      <c r="T32" s="87">
        <v>104865</v>
      </c>
    </row>
    <row r="33" spans="9:10" ht="13.5" customHeight="1">
      <c r="I33" s="2"/>
      <c r="J33" s="2"/>
    </row>
    <row r="34" spans="1:19" ht="16.5" customHeight="1">
      <c r="A34" s="1" t="s">
        <v>86</v>
      </c>
      <c r="I34" s="2"/>
      <c r="J34" s="2"/>
      <c r="S34" s="2" t="s">
        <v>44</v>
      </c>
    </row>
    <row r="35" spans="1:20" s="7" customFormat="1" ht="13.5">
      <c r="A35" s="3"/>
      <c r="B35" s="4"/>
      <c r="C35" s="38"/>
      <c r="D35" s="4"/>
      <c r="E35" s="4"/>
      <c r="F35" s="4"/>
      <c r="G35" s="5" t="s">
        <v>45</v>
      </c>
      <c r="H35" s="6"/>
      <c r="I35" s="62" t="s">
        <v>143</v>
      </c>
      <c r="J35" s="62" t="s">
        <v>145</v>
      </c>
      <c r="K35" s="104" t="s">
        <v>130</v>
      </c>
      <c r="L35" s="104" t="s">
        <v>131</v>
      </c>
      <c r="M35" s="104" t="s">
        <v>132</v>
      </c>
      <c r="N35" s="104" t="s">
        <v>133</v>
      </c>
      <c r="O35" s="104" t="s">
        <v>134</v>
      </c>
      <c r="P35" s="104" t="s">
        <v>135</v>
      </c>
      <c r="Q35" s="104" t="s">
        <v>136</v>
      </c>
      <c r="R35" s="104" t="s">
        <v>137</v>
      </c>
      <c r="S35" s="104" t="s">
        <v>138</v>
      </c>
      <c r="T35" s="104" t="s">
        <v>142</v>
      </c>
    </row>
    <row r="36" spans="1:20" s="7" customFormat="1" ht="27.75" customHeight="1">
      <c r="A36" s="8"/>
      <c r="B36" s="9"/>
      <c r="C36" s="9" t="s">
        <v>46</v>
      </c>
      <c r="D36" s="9"/>
      <c r="E36" s="9"/>
      <c r="F36" s="9"/>
      <c r="G36" s="9"/>
      <c r="H36" s="10"/>
      <c r="I36" s="63" t="s">
        <v>147</v>
      </c>
      <c r="J36" s="63" t="s">
        <v>148</v>
      </c>
      <c r="K36" s="105"/>
      <c r="L36" s="105"/>
      <c r="M36" s="105"/>
      <c r="N36" s="105"/>
      <c r="O36" s="105"/>
      <c r="P36" s="105"/>
      <c r="Q36" s="105"/>
      <c r="R36" s="105"/>
      <c r="S36" s="105"/>
      <c r="T36" s="105"/>
    </row>
    <row r="37" spans="1:20" ht="15.75" customHeight="1">
      <c r="A37" s="165" t="s">
        <v>74</v>
      </c>
      <c r="B37" s="150"/>
      <c r="C37" s="150"/>
      <c r="D37" s="150"/>
      <c r="E37" s="150"/>
      <c r="F37" s="76"/>
      <c r="G37" s="76"/>
      <c r="H37" s="43"/>
      <c r="I37" s="71">
        <v>17245</v>
      </c>
      <c r="J37" s="71">
        <v>17630</v>
      </c>
      <c r="K37" s="54">
        <f aca="true" t="shared" si="7" ref="K37:R37">K38+K39</f>
        <v>11689</v>
      </c>
      <c r="L37" s="54">
        <f t="shared" si="7"/>
        <v>11673</v>
      </c>
      <c r="M37" s="54">
        <f t="shared" si="7"/>
        <v>11105</v>
      </c>
      <c r="N37" s="54">
        <f t="shared" si="7"/>
        <v>10588</v>
      </c>
      <c r="O37" s="54">
        <f t="shared" si="7"/>
        <v>9570</v>
      </c>
      <c r="P37" s="54">
        <f t="shared" si="7"/>
        <v>9050</v>
      </c>
      <c r="Q37" s="54">
        <f t="shared" si="7"/>
        <v>8500</v>
      </c>
      <c r="R37" s="54">
        <f t="shared" si="7"/>
        <v>8500</v>
      </c>
      <c r="S37" s="33">
        <f>S38+S39</f>
        <v>8500</v>
      </c>
      <c r="T37" s="33">
        <f>T38+T39</f>
        <v>8500</v>
      </c>
    </row>
    <row r="38" spans="1:20" ht="15.75" customHeight="1">
      <c r="A38" s="44"/>
      <c r="B38" s="45"/>
      <c r="C38" s="46"/>
      <c r="D38" s="164" t="s">
        <v>75</v>
      </c>
      <c r="E38" s="140"/>
      <c r="F38" s="140"/>
      <c r="G38" s="140"/>
      <c r="H38" s="144"/>
      <c r="I38" s="67">
        <v>10073</v>
      </c>
      <c r="J38" s="67">
        <v>3236</v>
      </c>
      <c r="K38" s="58">
        <v>3156</v>
      </c>
      <c r="L38" s="58">
        <v>2483</v>
      </c>
      <c r="M38" s="58">
        <v>2723</v>
      </c>
      <c r="N38" s="58">
        <v>3055</v>
      </c>
      <c r="O38" s="58">
        <v>3388</v>
      </c>
      <c r="P38" s="58">
        <v>3733</v>
      </c>
      <c r="Q38" s="58">
        <v>4152</v>
      </c>
      <c r="R38" s="58">
        <v>4639</v>
      </c>
      <c r="S38" s="35">
        <v>5330</v>
      </c>
      <c r="T38" s="35">
        <v>6315</v>
      </c>
    </row>
    <row r="39" spans="1:20" ht="15.75" customHeight="1">
      <c r="A39" s="47"/>
      <c r="B39" s="48"/>
      <c r="C39" s="49"/>
      <c r="D39" s="164" t="s">
        <v>76</v>
      </c>
      <c r="E39" s="140"/>
      <c r="F39" s="140"/>
      <c r="G39" s="140"/>
      <c r="H39" s="144"/>
      <c r="I39" s="67">
        <v>7172</v>
      </c>
      <c r="J39" s="67">
        <v>14394</v>
      </c>
      <c r="K39" s="58">
        <v>8533</v>
      </c>
      <c r="L39" s="58">
        <v>9190</v>
      </c>
      <c r="M39" s="58">
        <v>8382</v>
      </c>
      <c r="N39" s="58">
        <v>7533</v>
      </c>
      <c r="O39" s="58">
        <v>6182</v>
      </c>
      <c r="P39" s="58">
        <v>5317</v>
      </c>
      <c r="Q39" s="58">
        <v>4348</v>
      </c>
      <c r="R39" s="58">
        <v>3861</v>
      </c>
      <c r="S39" s="35">
        <v>3170</v>
      </c>
      <c r="T39" s="35">
        <v>2185</v>
      </c>
    </row>
    <row r="40" spans="1:20" ht="15.75" customHeight="1">
      <c r="A40" s="165" t="s">
        <v>77</v>
      </c>
      <c r="B40" s="150"/>
      <c r="C40" s="150"/>
      <c r="D40" s="150"/>
      <c r="E40" s="150"/>
      <c r="F40" s="76"/>
      <c r="G40" s="76"/>
      <c r="H40" s="43"/>
      <c r="I40" s="71">
        <v>2506</v>
      </c>
      <c r="J40" s="71">
        <v>2421</v>
      </c>
      <c r="K40" s="54">
        <f aca="true" t="shared" si="8" ref="K40:R40">K41+K42</f>
        <v>2362</v>
      </c>
      <c r="L40" s="54">
        <f t="shared" si="8"/>
        <v>2378</v>
      </c>
      <c r="M40" s="54">
        <f t="shared" si="8"/>
        <v>2395</v>
      </c>
      <c r="N40" s="54">
        <f t="shared" si="8"/>
        <v>2912</v>
      </c>
      <c r="O40" s="54">
        <f t="shared" si="8"/>
        <v>3430</v>
      </c>
      <c r="P40" s="54">
        <f t="shared" si="8"/>
        <v>3950</v>
      </c>
      <c r="Q40" s="54">
        <f t="shared" si="8"/>
        <v>3500</v>
      </c>
      <c r="R40" s="54">
        <f t="shared" si="8"/>
        <v>3500</v>
      </c>
      <c r="S40" s="33">
        <f>S41+S42</f>
        <v>2500</v>
      </c>
      <c r="T40" s="33">
        <f>T41+T42</f>
        <v>2500</v>
      </c>
    </row>
    <row r="41" spans="1:20" ht="15.75" customHeight="1">
      <c r="A41" s="44"/>
      <c r="B41" s="45"/>
      <c r="C41" s="46"/>
      <c r="D41" s="164" t="s">
        <v>75</v>
      </c>
      <c r="E41" s="140"/>
      <c r="F41" s="140"/>
      <c r="G41" s="140"/>
      <c r="H41" s="144"/>
      <c r="I41" s="68">
        <v>332</v>
      </c>
      <c r="J41" s="68">
        <v>346</v>
      </c>
      <c r="K41" s="58">
        <v>362</v>
      </c>
      <c r="L41" s="58">
        <v>378</v>
      </c>
      <c r="M41" s="58">
        <v>395</v>
      </c>
      <c r="N41" s="58">
        <v>412</v>
      </c>
      <c r="O41" s="58">
        <v>430</v>
      </c>
      <c r="P41" s="58">
        <v>450</v>
      </c>
      <c r="Q41" s="60" t="s">
        <v>139</v>
      </c>
      <c r="R41" s="60" t="s">
        <v>140</v>
      </c>
      <c r="S41" s="60" t="s">
        <v>139</v>
      </c>
      <c r="T41" s="60" t="s">
        <v>139</v>
      </c>
    </row>
    <row r="42" spans="1:20" ht="15.75" customHeight="1">
      <c r="A42" s="47"/>
      <c r="B42" s="48"/>
      <c r="C42" s="49"/>
      <c r="D42" s="164" t="s">
        <v>76</v>
      </c>
      <c r="E42" s="140"/>
      <c r="F42" s="140"/>
      <c r="G42" s="140"/>
      <c r="H42" s="144"/>
      <c r="I42" s="67">
        <v>2174</v>
      </c>
      <c r="J42" s="67">
        <v>2075</v>
      </c>
      <c r="K42" s="58">
        <v>2000</v>
      </c>
      <c r="L42" s="58">
        <v>2000</v>
      </c>
      <c r="M42" s="58">
        <v>2000</v>
      </c>
      <c r="N42" s="58">
        <v>2500</v>
      </c>
      <c r="O42" s="58">
        <v>3000</v>
      </c>
      <c r="P42" s="58">
        <v>3500</v>
      </c>
      <c r="Q42" s="58">
        <v>3500</v>
      </c>
      <c r="R42" s="58">
        <v>3500</v>
      </c>
      <c r="S42" s="35">
        <v>2500</v>
      </c>
      <c r="T42" s="35">
        <v>2500</v>
      </c>
    </row>
    <row r="43" spans="1:20" ht="15.75" customHeight="1">
      <c r="A43" s="164" t="s">
        <v>114</v>
      </c>
      <c r="B43" s="140"/>
      <c r="C43" s="140"/>
      <c r="D43" s="140"/>
      <c r="E43" s="140"/>
      <c r="F43" s="76"/>
      <c r="G43" s="76"/>
      <c r="H43" s="43"/>
      <c r="I43" s="71">
        <v>19751</v>
      </c>
      <c r="J43" s="71">
        <v>20051</v>
      </c>
      <c r="K43" s="54">
        <f aca="true" t="shared" si="9" ref="K43:R43">K37+K40</f>
        <v>14051</v>
      </c>
      <c r="L43" s="54">
        <f t="shared" si="9"/>
        <v>14051</v>
      </c>
      <c r="M43" s="54">
        <f t="shared" si="9"/>
        <v>13500</v>
      </c>
      <c r="N43" s="54">
        <f t="shared" si="9"/>
        <v>13500</v>
      </c>
      <c r="O43" s="54">
        <f t="shared" si="9"/>
        <v>13000</v>
      </c>
      <c r="P43" s="54">
        <f t="shared" si="9"/>
        <v>13000</v>
      </c>
      <c r="Q43" s="54">
        <f t="shared" si="9"/>
        <v>12000</v>
      </c>
      <c r="R43" s="54">
        <f t="shared" si="9"/>
        <v>12000</v>
      </c>
      <c r="S43" s="33">
        <f>S37+S40</f>
        <v>11000</v>
      </c>
      <c r="T43" s="33">
        <f>T37+T40</f>
        <v>11000</v>
      </c>
    </row>
    <row r="44" spans="3:9" ht="15.75" customHeight="1">
      <c r="C44" s="1"/>
      <c r="H44" s="1"/>
      <c r="I44" s="2"/>
    </row>
    <row r="45" spans="1:20" ht="15.75" customHeight="1">
      <c r="A45" s="163"/>
      <c r="B45" s="163"/>
      <c r="C45" s="163"/>
      <c r="D45" s="163"/>
      <c r="E45" s="163"/>
      <c r="F45" s="163"/>
      <c r="G45" s="163"/>
      <c r="H45" s="163"/>
      <c r="I45" s="163"/>
      <c r="J45" s="163"/>
      <c r="K45" s="163"/>
      <c r="L45" s="163"/>
      <c r="M45" s="163"/>
      <c r="N45" s="163"/>
      <c r="O45" s="163"/>
      <c r="P45" s="163"/>
      <c r="Q45" s="163"/>
      <c r="R45" s="163"/>
      <c r="S45" s="163"/>
      <c r="T45" s="163"/>
    </row>
    <row r="46" spans="3:9" ht="15.75" customHeight="1">
      <c r="C46" s="1"/>
      <c r="H46" s="1"/>
      <c r="I46" s="2"/>
    </row>
  </sheetData>
  <sheetProtection/>
  <mergeCells count="64">
    <mergeCell ref="A45:T45"/>
    <mergeCell ref="D41:H41"/>
    <mergeCell ref="D42:H42"/>
    <mergeCell ref="A43:E43"/>
    <mergeCell ref="S35:S36"/>
    <mergeCell ref="T35:T36"/>
    <mergeCell ref="A37:E37"/>
    <mergeCell ref="D38:H38"/>
    <mergeCell ref="D39:H39"/>
    <mergeCell ref="A40:E40"/>
    <mergeCell ref="M35:M36"/>
    <mergeCell ref="N35:N36"/>
    <mergeCell ref="O35:O36"/>
    <mergeCell ref="P35:P36"/>
    <mergeCell ref="Q35:Q36"/>
    <mergeCell ref="R35:R36"/>
    <mergeCell ref="A30:F30"/>
    <mergeCell ref="G30:H30"/>
    <mergeCell ref="A31:G31"/>
    <mergeCell ref="A32:G32"/>
    <mergeCell ref="K35:K36"/>
    <mergeCell ref="L35:L36"/>
    <mergeCell ref="A24:G24"/>
    <mergeCell ref="A25:B29"/>
    <mergeCell ref="D25:H25"/>
    <mergeCell ref="D26:H26"/>
    <mergeCell ref="D27:H27"/>
    <mergeCell ref="D28:H28"/>
    <mergeCell ref="C29:G29"/>
    <mergeCell ref="T2:T3"/>
    <mergeCell ref="K2:K3"/>
    <mergeCell ref="L2:L3"/>
    <mergeCell ref="M2:M3"/>
    <mergeCell ref="N2:N3"/>
    <mergeCell ref="Q2:Q3"/>
    <mergeCell ref="R2:R3"/>
    <mergeCell ref="S2:S3"/>
    <mergeCell ref="P2:P3"/>
    <mergeCell ref="A1:H1"/>
    <mergeCell ref="D12:H12"/>
    <mergeCell ref="D9:H9"/>
    <mergeCell ref="D10:H10"/>
    <mergeCell ref="A4:A23"/>
    <mergeCell ref="F16:G16"/>
    <mergeCell ref="D7:H7"/>
    <mergeCell ref="D21:H21"/>
    <mergeCell ref="D22:H22"/>
    <mergeCell ref="C23:G23"/>
    <mergeCell ref="B4:B16"/>
    <mergeCell ref="D4:H4"/>
    <mergeCell ref="D5:H5"/>
    <mergeCell ref="D6:H6"/>
    <mergeCell ref="D11:H11"/>
    <mergeCell ref="B17:B23"/>
    <mergeCell ref="D17:H17"/>
    <mergeCell ref="D18:H18"/>
    <mergeCell ref="D19:H19"/>
    <mergeCell ref="D20:H20"/>
    <mergeCell ref="D13:H13"/>
    <mergeCell ref="C14:G14"/>
    <mergeCell ref="C15:G15"/>
    <mergeCell ref="D16:E16"/>
    <mergeCell ref="D8:H8"/>
    <mergeCell ref="O2:O3"/>
  </mergeCells>
  <printOptions horizontalCentered="1"/>
  <pageMargins left="0.4724409448818898" right="0.4724409448818898" top="0.984251968503937" bottom="0.3937007874015748" header="0.5118110236220472" footer="0.35433070866141736"/>
  <pageSetup blackAndWhite="1" firstPageNumber="8" useFirstPageNumber="1" fitToWidth="0" fitToHeight="1" horizontalDpi="600" verticalDpi="600" orientation="landscape" paperSize="9" scale="72" r:id="rId2"/>
  <headerFooter alignWithMargins="0">
    <oddHeader>&amp;L&amp;12（法適用企業・資本的収支）&amp;C&amp;"ＭＳ ゴシック,標準"
&amp;"ＭＳ Ｐゴシック,標準"&amp;20投資・財政計画&amp;R
</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N39"/>
  <sheetViews>
    <sheetView tabSelected="1" workbookViewId="0" topLeftCell="A22">
      <selection activeCell="P40" sqref="P40"/>
    </sheetView>
  </sheetViews>
  <sheetFormatPr defaultColWidth="9.00390625" defaultRowHeight="13.5"/>
  <sheetData>
    <row r="1" spans="2:13" ht="17.25">
      <c r="B1" s="171" t="s">
        <v>149</v>
      </c>
      <c r="C1" s="171"/>
      <c r="D1" s="88"/>
      <c r="E1" s="88"/>
      <c r="F1" s="88"/>
      <c r="G1" s="88"/>
      <c r="H1" s="88"/>
      <c r="I1" s="88"/>
      <c r="J1" s="88"/>
      <c r="K1" s="88"/>
      <c r="L1" s="88"/>
      <c r="M1" s="88"/>
    </row>
    <row r="2" spans="2:13" ht="11.25" customHeight="1">
      <c r="B2" s="172" t="s">
        <v>150</v>
      </c>
      <c r="C2" s="172"/>
      <c r="D2" s="172"/>
      <c r="E2" s="172"/>
      <c r="F2" s="172"/>
      <c r="G2" s="172"/>
      <c r="H2" s="172"/>
      <c r="I2" s="172"/>
      <c r="J2" s="172"/>
      <c r="K2" s="172"/>
      <c r="L2" s="172"/>
      <c r="M2" s="172"/>
    </row>
    <row r="3" spans="2:13" ht="11.25" customHeight="1">
      <c r="B3" s="172"/>
      <c r="C3" s="172"/>
      <c r="D3" s="172"/>
      <c r="E3" s="172"/>
      <c r="F3" s="172"/>
      <c r="G3" s="172"/>
      <c r="H3" s="172"/>
      <c r="I3" s="172"/>
      <c r="J3" s="172"/>
      <c r="K3" s="172"/>
      <c r="L3" s="172"/>
      <c r="M3" s="172"/>
    </row>
    <row r="5" spans="1:14" ht="13.5">
      <c r="A5" s="89"/>
      <c r="B5" s="90"/>
      <c r="C5" s="90"/>
      <c r="D5" s="90"/>
      <c r="E5" s="90"/>
      <c r="F5" s="90"/>
      <c r="G5" s="90"/>
      <c r="H5" s="90"/>
      <c r="I5" s="90"/>
      <c r="J5" s="90"/>
      <c r="K5" s="90"/>
      <c r="L5" s="90"/>
      <c r="M5" s="90"/>
      <c r="N5" s="91"/>
    </row>
    <row r="6" spans="1:14" ht="13.5">
      <c r="A6" s="92"/>
      <c r="B6" s="167" t="s">
        <v>151</v>
      </c>
      <c r="C6" s="167"/>
      <c r="D6" s="167"/>
      <c r="E6" s="93"/>
      <c r="F6" s="93"/>
      <c r="G6" s="93"/>
      <c r="H6" s="93"/>
      <c r="I6" s="93"/>
      <c r="J6" s="93"/>
      <c r="K6" s="93"/>
      <c r="L6" s="93"/>
      <c r="M6" s="93"/>
      <c r="N6" s="94"/>
    </row>
    <row r="7" spans="1:14" ht="13.5">
      <c r="A7" s="92"/>
      <c r="B7" s="93"/>
      <c r="C7" s="93"/>
      <c r="D7" s="93"/>
      <c r="E7" s="93"/>
      <c r="F7" s="93"/>
      <c r="G7" s="93"/>
      <c r="H7" s="93"/>
      <c r="I7" s="93"/>
      <c r="J7" s="93"/>
      <c r="K7" s="93"/>
      <c r="L7" s="93"/>
      <c r="M7" s="93"/>
      <c r="N7" s="94"/>
    </row>
    <row r="8" spans="1:14" ht="13.5">
      <c r="A8" s="173" t="s">
        <v>154</v>
      </c>
      <c r="B8" s="174"/>
      <c r="C8" s="174"/>
      <c r="D8" s="174"/>
      <c r="E8" s="174"/>
      <c r="F8" s="174"/>
      <c r="G8" s="174"/>
      <c r="H8" s="174"/>
      <c r="I8" s="174"/>
      <c r="J8" s="174"/>
      <c r="K8" s="174"/>
      <c r="L8" s="174"/>
      <c r="M8" s="174"/>
      <c r="N8" s="175"/>
    </row>
    <row r="9" spans="1:14" ht="13.5">
      <c r="A9" s="173"/>
      <c r="B9" s="174"/>
      <c r="C9" s="174"/>
      <c r="D9" s="174"/>
      <c r="E9" s="174"/>
      <c r="F9" s="174"/>
      <c r="G9" s="174"/>
      <c r="H9" s="174"/>
      <c r="I9" s="174"/>
      <c r="J9" s="174"/>
      <c r="K9" s="174"/>
      <c r="L9" s="174"/>
      <c r="M9" s="174"/>
      <c r="N9" s="175"/>
    </row>
    <row r="10" spans="1:14" ht="13.5">
      <c r="A10" s="173"/>
      <c r="B10" s="174"/>
      <c r="C10" s="174"/>
      <c r="D10" s="174"/>
      <c r="E10" s="174"/>
      <c r="F10" s="174"/>
      <c r="G10" s="174"/>
      <c r="H10" s="174"/>
      <c r="I10" s="174"/>
      <c r="J10" s="174"/>
      <c r="K10" s="174"/>
      <c r="L10" s="174"/>
      <c r="M10" s="174"/>
      <c r="N10" s="175"/>
    </row>
    <row r="11" spans="1:14" ht="13.5">
      <c r="A11" s="95"/>
      <c r="B11" s="96"/>
      <c r="C11" s="96"/>
      <c r="D11" s="96"/>
      <c r="E11" s="96"/>
      <c r="F11" s="96"/>
      <c r="G11" s="96"/>
      <c r="H11" s="96"/>
      <c r="I11" s="96"/>
      <c r="J11" s="96"/>
      <c r="K11" s="96"/>
      <c r="L11" s="96"/>
      <c r="M11" s="96"/>
      <c r="N11" s="97"/>
    </row>
    <row r="14" spans="1:14" ht="13.5">
      <c r="A14" s="89"/>
      <c r="B14" s="90"/>
      <c r="C14" s="90"/>
      <c r="D14" s="90"/>
      <c r="E14" s="90"/>
      <c r="F14" s="90"/>
      <c r="G14" s="90"/>
      <c r="H14" s="90"/>
      <c r="I14" s="90"/>
      <c r="J14" s="90"/>
      <c r="K14" s="90"/>
      <c r="L14" s="90"/>
      <c r="M14" s="90"/>
      <c r="N14" s="91"/>
    </row>
    <row r="15" spans="1:14" ht="13.5">
      <c r="A15" s="92"/>
      <c r="B15" s="166" t="s">
        <v>152</v>
      </c>
      <c r="C15" s="167"/>
      <c r="D15" s="167"/>
      <c r="E15" s="93"/>
      <c r="F15" s="93"/>
      <c r="G15" s="93"/>
      <c r="H15" s="93"/>
      <c r="I15" s="93"/>
      <c r="J15" s="93"/>
      <c r="K15" s="93"/>
      <c r="L15" s="93"/>
      <c r="M15" s="93"/>
      <c r="N15" s="94"/>
    </row>
    <row r="16" spans="1:14" ht="13.5">
      <c r="A16" s="92"/>
      <c r="B16" s="93"/>
      <c r="C16" s="93"/>
      <c r="D16" s="93"/>
      <c r="E16" s="93"/>
      <c r="F16" s="93"/>
      <c r="G16" s="93"/>
      <c r="H16" s="93"/>
      <c r="I16" s="93"/>
      <c r="J16" s="93"/>
      <c r="K16" s="93"/>
      <c r="L16" s="93"/>
      <c r="M16" s="93"/>
      <c r="N16" s="94"/>
    </row>
    <row r="17" spans="1:14" ht="13.5">
      <c r="A17" s="173" t="s">
        <v>155</v>
      </c>
      <c r="B17" s="174"/>
      <c r="C17" s="174"/>
      <c r="D17" s="174"/>
      <c r="E17" s="174"/>
      <c r="F17" s="174"/>
      <c r="G17" s="174"/>
      <c r="H17" s="174"/>
      <c r="I17" s="174"/>
      <c r="J17" s="174"/>
      <c r="K17" s="174"/>
      <c r="L17" s="174"/>
      <c r="M17" s="174"/>
      <c r="N17" s="175"/>
    </row>
    <row r="18" spans="1:14" ht="13.5">
      <c r="A18" s="173"/>
      <c r="B18" s="174"/>
      <c r="C18" s="174"/>
      <c r="D18" s="174"/>
      <c r="E18" s="174"/>
      <c r="F18" s="174"/>
      <c r="G18" s="174"/>
      <c r="H18" s="174"/>
      <c r="I18" s="174"/>
      <c r="J18" s="174"/>
      <c r="K18" s="174"/>
      <c r="L18" s="174"/>
      <c r="M18" s="174"/>
      <c r="N18" s="175"/>
    </row>
    <row r="19" spans="1:14" ht="13.5">
      <c r="A19" s="173"/>
      <c r="B19" s="174"/>
      <c r="C19" s="174"/>
      <c r="D19" s="174"/>
      <c r="E19" s="174"/>
      <c r="F19" s="174"/>
      <c r="G19" s="174"/>
      <c r="H19" s="174"/>
      <c r="I19" s="174"/>
      <c r="J19" s="174"/>
      <c r="K19" s="174"/>
      <c r="L19" s="174"/>
      <c r="M19" s="174"/>
      <c r="N19" s="175"/>
    </row>
    <row r="20" spans="1:14" ht="13.5">
      <c r="A20" s="173"/>
      <c r="B20" s="174"/>
      <c r="C20" s="174"/>
      <c r="D20" s="174"/>
      <c r="E20" s="174"/>
      <c r="F20" s="174"/>
      <c r="G20" s="174"/>
      <c r="H20" s="174"/>
      <c r="I20" s="174"/>
      <c r="J20" s="174"/>
      <c r="K20" s="174"/>
      <c r="L20" s="174"/>
      <c r="M20" s="174"/>
      <c r="N20" s="175"/>
    </row>
    <row r="21" spans="1:14" ht="13.5">
      <c r="A21" s="173"/>
      <c r="B21" s="174"/>
      <c r="C21" s="174"/>
      <c r="D21" s="174"/>
      <c r="E21" s="174"/>
      <c r="F21" s="174"/>
      <c r="G21" s="174"/>
      <c r="H21" s="174"/>
      <c r="I21" s="174"/>
      <c r="J21" s="174"/>
      <c r="K21" s="174"/>
      <c r="L21" s="174"/>
      <c r="M21" s="174"/>
      <c r="N21" s="175"/>
    </row>
    <row r="22" spans="1:14" ht="13.5">
      <c r="A22" s="173"/>
      <c r="B22" s="174"/>
      <c r="C22" s="174"/>
      <c r="D22" s="174"/>
      <c r="E22" s="174"/>
      <c r="F22" s="174"/>
      <c r="G22" s="174"/>
      <c r="H22" s="174"/>
      <c r="I22" s="174"/>
      <c r="J22" s="174"/>
      <c r="K22" s="174"/>
      <c r="L22" s="174"/>
      <c r="M22" s="174"/>
      <c r="N22" s="175"/>
    </row>
    <row r="23" spans="1:14" ht="13.5">
      <c r="A23" s="173"/>
      <c r="B23" s="174"/>
      <c r="C23" s="174"/>
      <c r="D23" s="174"/>
      <c r="E23" s="174"/>
      <c r="F23" s="174"/>
      <c r="G23" s="174"/>
      <c r="H23" s="174"/>
      <c r="I23" s="174"/>
      <c r="J23" s="174"/>
      <c r="K23" s="174"/>
      <c r="L23" s="174"/>
      <c r="M23" s="174"/>
      <c r="N23" s="175"/>
    </row>
    <row r="24" spans="1:14" ht="13.5">
      <c r="A24" s="173"/>
      <c r="B24" s="174"/>
      <c r="C24" s="174"/>
      <c r="D24" s="174"/>
      <c r="E24" s="174"/>
      <c r="F24" s="174"/>
      <c r="G24" s="174"/>
      <c r="H24" s="174"/>
      <c r="I24" s="174"/>
      <c r="J24" s="174"/>
      <c r="K24" s="174"/>
      <c r="L24" s="174"/>
      <c r="M24" s="174"/>
      <c r="N24" s="175"/>
    </row>
    <row r="25" spans="1:14" ht="13.5">
      <c r="A25" s="173"/>
      <c r="B25" s="174"/>
      <c r="C25" s="174"/>
      <c r="D25" s="174"/>
      <c r="E25" s="174"/>
      <c r="F25" s="174"/>
      <c r="G25" s="174"/>
      <c r="H25" s="174"/>
      <c r="I25" s="174"/>
      <c r="J25" s="174"/>
      <c r="K25" s="174"/>
      <c r="L25" s="174"/>
      <c r="M25" s="174"/>
      <c r="N25" s="175"/>
    </row>
    <row r="26" spans="1:14" ht="13.5">
      <c r="A26" s="173"/>
      <c r="B26" s="174"/>
      <c r="C26" s="174"/>
      <c r="D26" s="174"/>
      <c r="E26" s="174"/>
      <c r="F26" s="174"/>
      <c r="G26" s="174"/>
      <c r="H26" s="174"/>
      <c r="I26" s="174"/>
      <c r="J26" s="174"/>
      <c r="K26" s="174"/>
      <c r="L26" s="174"/>
      <c r="M26" s="174"/>
      <c r="N26" s="175"/>
    </row>
    <row r="27" spans="1:14" ht="13.5">
      <c r="A27" s="173"/>
      <c r="B27" s="174"/>
      <c r="C27" s="174"/>
      <c r="D27" s="174"/>
      <c r="E27" s="174"/>
      <c r="F27" s="174"/>
      <c r="G27" s="174"/>
      <c r="H27" s="174"/>
      <c r="I27" s="174"/>
      <c r="J27" s="174"/>
      <c r="K27" s="174"/>
      <c r="L27" s="174"/>
      <c r="M27" s="174"/>
      <c r="N27" s="175"/>
    </row>
    <row r="28" spans="1:14" ht="13.5">
      <c r="A28" s="176"/>
      <c r="B28" s="177"/>
      <c r="C28" s="177"/>
      <c r="D28" s="177"/>
      <c r="E28" s="177"/>
      <c r="F28" s="177"/>
      <c r="G28" s="177"/>
      <c r="H28" s="177"/>
      <c r="I28" s="177"/>
      <c r="J28" s="177"/>
      <c r="K28" s="177"/>
      <c r="L28" s="177"/>
      <c r="M28" s="177"/>
      <c r="N28" s="178"/>
    </row>
    <row r="29" spans="1:14" ht="13.5">
      <c r="A29" s="98"/>
      <c r="B29" s="98"/>
      <c r="C29" s="98"/>
      <c r="D29" s="98"/>
      <c r="E29" s="98"/>
      <c r="F29" s="98"/>
      <c r="G29" s="98"/>
      <c r="H29" s="98"/>
      <c r="I29" s="98"/>
      <c r="J29" s="98"/>
      <c r="K29" s="98"/>
      <c r="L29" s="98"/>
      <c r="M29" s="98"/>
      <c r="N29" s="98"/>
    </row>
    <row r="30" spans="1:14" ht="13.5">
      <c r="A30" s="98"/>
      <c r="B30" s="98"/>
      <c r="C30" s="98"/>
      <c r="D30" s="98"/>
      <c r="E30" s="98"/>
      <c r="F30" s="98"/>
      <c r="G30" s="98"/>
      <c r="H30" s="98"/>
      <c r="I30" s="98"/>
      <c r="J30" s="98"/>
      <c r="K30" s="98"/>
      <c r="L30" s="98"/>
      <c r="M30" s="98"/>
      <c r="N30" s="98"/>
    </row>
    <row r="31" spans="1:14" ht="13.5">
      <c r="A31" s="89"/>
      <c r="B31" s="90"/>
      <c r="C31" s="90"/>
      <c r="D31" s="90"/>
      <c r="E31" s="90"/>
      <c r="F31" s="90"/>
      <c r="G31" s="90"/>
      <c r="H31" s="90"/>
      <c r="I31" s="90"/>
      <c r="J31" s="90"/>
      <c r="K31" s="90"/>
      <c r="L31" s="90"/>
      <c r="M31" s="90"/>
      <c r="N31" s="91"/>
    </row>
    <row r="32" spans="1:14" ht="13.5">
      <c r="A32" s="92"/>
      <c r="B32" s="166" t="s">
        <v>153</v>
      </c>
      <c r="C32" s="167"/>
      <c r="D32" s="167"/>
      <c r="E32" s="99"/>
      <c r="F32" s="93"/>
      <c r="G32" s="93"/>
      <c r="H32" s="93"/>
      <c r="I32" s="93"/>
      <c r="J32" s="93"/>
      <c r="K32" s="93"/>
      <c r="L32" s="93"/>
      <c r="M32" s="93"/>
      <c r="N32" s="94"/>
    </row>
    <row r="33" spans="1:14" ht="13.5">
      <c r="A33" s="92"/>
      <c r="B33" s="93"/>
      <c r="C33" s="93"/>
      <c r="D33" s="93"/>
      <c r="E33" s="93"/>
      <c r="F33" s="93"/>
      <c r="G33" s="93"/>
      <c r="H33" s="93"/>
      <c r="I33" s="93"/>
      <c r="J33" s="93"/>
      <c r="K33" s="93"/>
      <c r="L33" s="93"/>
      <c r="M33" s="93"/>
      <c r="N33" s="94"/>
    </row>
    <row r="34" spans="1:14" ht="13.5">
      <c r="A34" s="168" t="s">
        <v>156</v>
      </c>
      <c r="B34" s="169"/>
      <c r="C34" s="169"/>
      <c r="D34" s="169"/>
      <c r="E34" s="169"/>
      <c r="F34" s="169"/>
      <c r="G34" s="169"/>
      <c r="H34" s="169"/>
      <c r="I34" s="169"/>
      <c r="J34" s="169"/>
      <c r="K34" s="169"/>
      <c r="L34" s="169"/>
      <c r="M34" s="169"/>
      <c r="N34" s="170"/>
    </row>
    <row r="35" spans="1:14" ht="13.5">
      <c r="A35" s="168"/>
      <c r="B35" s="169"/>
      <c r="C35" s="169"/>
      <c r="D35" s="169"/>
      <c r="E35" s="169"/>
      <c r="F35" s="169"/>
      <c r="G35" s="169"/>
      <c r="H35" s="169"/>
      <c r="I35" s="169"/>
      <c r="J35" s="169"/>
      <c r="K35" s="169"/>
      <c r="L35" s="169"/>
      <c r="M35" s="169"/>
      <c r="N35" s="170"/>
    </row>
    <row r="36" spans="1:14" ht="13.5">
      <c r="A36" s="168"/>
      <c r="B36" s="169"/>
      <c r="C36" s="169"/>
      <c r="D36" s="169"/>
      <c r="E36" s="169"/>
      <c r="F36" s="169"/>
      <c r="G36" s="169"/>
      <c r="H36" s="169"/>
      <c r="I36" s="169"/>
      <c r="J36" s="169"/>
      <c r="K36" s="169"/>
      <c r="L36" s="169"/>
      <c r="M36" s="169"/>
      <c r="N36" s="170"/>
    </row>
    <row r="37" spans="1:14" ht="13.5">
      <c r="A37" s="168"/>
      <c r="B37" s="169"/>
      <c r="C37" s="169"/>
      <c r="D37" s="169"/>
      <c r="E37" s="169"/>
      <c r="F37" s="169"/>
      <c r="G37" s="169"/>
      <c r="H37" s="169"/>
      <c r="I37" s="169"/>
      <c r="J37" s="169"/>
      <c r="K37" s="169"/>
      <c r="L37" s="169"/>
      <c r="M37" s="169"/>
      <c r="N37" s="170"/>
    </row>
    <row r="38" spans="1:14" ht="13.5">
      <c r="A38" s="168"/>
      <c r="B38" s="169"/>
      <c r="C38" s="169"/>
      <c r="D38" s="169"/>
      <c r="E38" s="169"/>
      <c r="F38" s="169"/>
      <c r="G38" s="169"/>
      <c r="H38" s="169"/>
      <c r="I38" s="169"/>
      <c r="J38" s="169"/>
      <c r="K38" s="169"/>
      <c r="L38" s="169"/>
      <c r="M38" s="169"/>
      <c r="N38" s="170"/>
    </row>
    <row r="39" spans="1:14" ht="13.5">
      <c r="A39" s="100"/>
      <c r="B39" s="101"/>
      <c r="C39" s="101"/>
      <c r="D39" s="101"/>
      <c r="E39" s="101"/>
      <c r="F39" s="101"/>
      <c r="G39" s="101"/>
      <c r="H39" s="101"/>
      <c r="I39" s="101"/>
      <c r="J39" s="101"/>
      <c r="K39" s="101"/>
      <c r="L39" s="101"/>
      <c r="M39" s="101"/>
      <c r="N39" s="102"/>
    </row>
  </sheetData>
  <sheetProtection/>
  <mergeCells count="8">
    <mergeCell ref="B32:D32"/>
    <mergeCell ref="A34:N38"/>
    <mergeCell ref="B1:C1"/>
    <mergeCell ref="B2:M3"/>
    <mergeCell ref="B6:D6"/>
    <mergeCell ref="A8:N10"/>
    <mergeCell ref="B15:D15"/>
    <mergeCell ref="A17:N28"/>
  </mergeCells>
  <printOptions/>
  <pageMargins left="0.7086614173228347" right="0.7086614173228347" top="0.7480314960629921" bottom="0.7480314960629921" header="0.31496062992125984" footer="0.31496062992125984"/>
  <pageSetup firstPageNumber="9" useFirstPageNumber="1"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H28note32</cp:lastModifiedBy>
  <cp:lastPrinted>2016-12-14T07:49:56Z</cp:lastPrinted>
  <dcterms:created xsi:type="dcterms:W3CDTF">2002-04-24T05:29:44Z</dcterms:created>
  <dcterms:modified xsi:type="dcterms:W3CDTF">2017-02-09T07:03:29Z</dcterms:modified>
  <cp:category/>
  <cp:version/>
  <cp:contentType/>
  <cp:contentStatus/>
</cp:coreProperties>
</file>